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1"/>
  </bookViews>
  <sheets>
    <sheet name="dochody" sheetId="1" r:id="rId1"/>
    <sheet name="deficyt" sheetId="2" r:id="rId2"/>
    <sheet name="SkarbPaństwa" sheetId="3" r:id="rId3"/>
  </sheets>
  <definedNames>
    <definedName name="_xlnm.Print_Titles" localSheetId="0">'dochody'!$9:$9</definedName>
  </definedNames>
  <calcPr fullCalcOnLoad="1"/>
</workbook>
</file>

<file path=xl/sharedStrings.xml><?xml version="1.0" encoding="utf-8"?>
<sst xmlns="http://schemas.openxmlformats.org/spreadsheetml/2006/main" count="196" uniqueCount="111">
  <si>
    <t>Nazwa</t>
  </si>
  <si>
    <t>Rady Powiatu Złotowskiego</t>
  </si>
  <si>
    <t>DOCHODY - zestawienie według działów, rozdziałów i paragrafów</t>
  </si>
  <si>
    <t>Dział</t>
  </si>
  <si>
    <t>Rozdział</t>
  </si>
  <si>
    <t>§</t>
  </si>
  <si>
    <t>Kwota</t>
  </si>
  <si>
    <t>010</t>
  </si>
  <si>
    <t>Rolnictwo i łowiectwo</t>
  </si>
  <si>
    <t>01005</t>
  </si>
  <si>
    <t>020</t>
  </si>
  <si>
    <t>Leśnictwo</t>
  </si>
  <si>
    <t>02001</t>
  </si>
  <si>
    <t>Gospodarka leśna</t>
  </si>
  <si>
    <t>Transport i łączność</t>
  </si>
  <si>
    <t>Drogi publiczne powiatowe</t>
  </si>
  <si>
    <t>Wpływy ze sprzedaży wyrobów i składników majatkowych</t>
  </si>
  <si>
    <t>Gospodarka mieszkaniowa</t>
  </si>
  <si>
    <t>Gospodarka gruntami i nieruchomościami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</si>
  <si>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</si>
  <si>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</si>
  <si>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</si>
  <si>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</si>
  <si>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</si>
  <si>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</si>
  <si>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Dotacje celowe przekazane z budżetu państwa na zadania bieżące realizowane przez powiat na podstawie porozumień z organami administracji rządowej</t>
  </si>
  <si>
    <t>Starostwa powiatowe</t>
  </si>
  <si>
    <t>Wpływy z opłaty komunikacyjnej</t>
  </si>
  <si>
    <t>069</t>
  </si>
  <si>
    <t>Wpływy z różnych opłat</t>
  </si>
  <si>
    <t>092</t>
  </si>
  <si>
    <t>Pozostałe odsetki</t>
  </si>
  <si>
    <t>097</t>
  </si>
  <si>
    <t>Wpływy z różnych dochodów</t>
  </si>
  <si>
    <t>Komisje poborowe</t>
  </si>
  <si>
    <t>Bezpieczeństwo publiczne i ochrona przeciwpożarowa</t>
  </si>
  <si>
    <t>Komendy powiatowe Policji</t>
  </si>
  <si>
    <t>Komendy powiatowe Państwowej Straży Pożarnej</t>
  </si>
  <si>
    <t>Dochody od osób prawnych, od osób fizycznych i od innych jednostek nie posiadających osobowości prawnej</t>
  </si>
  <si>
    <t>Udziały powiatów w podatkach stanowiących dochód budżetu państwa</t>
  </si>
  <si>
    <t>Podatek dochodowy od osób fizycznych</t>
  </si>
  <si>
    <t>Różne rozliczenia</t>
  </si>
  <si>
    <t>Część oświatowa subwencji ogolnej dla jednostek samorządu terytorialnego</t>
  </si>
  <si>
    <t>Część wyrównawcza subwencji ogólnej dla powiatów</t>
  </si>
  <si>
    <t>Różne rozliczenia finansowe</t>
  </si>
  <si>
    <t>Oświata i wychowanie</t>
  </si>
  <si>
    <t>Licea ogólnokształcące</t>
  </si>
  <si>
    <t>083</t>
  </si>
  <si>
    <t>Wpływy z usług</t>
  </si>
  <si>
    <t>Licea i technika zawodowe</t>
  </si>
  <si>
    <t>Dochody z najmu i dzierżawy składników majątkowych Skarbu Państwa lub jednostek samorządu terytorialnego oraz inncyh umów o podobnym charakterze</t>
  </si>
  <si>
    <t>Ochrona zdrowia</t>
  </si>
  <si>
    <t>Składki na ubezpieczenia zdrowotne oraz świadczenia dla osób nie objętych obowiązkiem ubezpieczenia zdrowotnego</t>
  </si>
  <si>
    <t>Placówki opiekuńczo-wychowawcze</t>
  </si>
  <si>
    <t>Zespoły do spraw orzekania o stopniu niepełnosprawności</t>
  </si>
  <si>
    <t>Powiatowe urzędy pracy</t>
  </si>
  <si>
    <t>Edukacyjna opieka wychowawcza</t>
  </si>
  <si>
    <t>Specjalne ośrodki szkolno-wychowawcze</t>
  </si>
  <si>
    <t>Placówki wychowania pozaszkolnego</t>
  </si>
  <si>
    <t>Internaty i bursy szkolne</t>
  </si>
  <si>
    <t>Ogółem dochody</t>
  </si>
  <si>
    <t>Poradnie psychologiczno-pedagogiczne oraz inne poradnie specjalistyczne</t>
  </si>
  <si>
    <t>Pozostała działalność</t>
  </si>
  <si>
    <t>047</t>
  </si>
  <si>
    <t>Wpływy z opłat za zarząd, użytkowanie i użytkowanie wieczyste nieruchomości</t>
  </si>
  <si>
    <t>01008</t>
  </si>
  <si>
    <t>Dotacje celowe otrzymane z budżetu państwa na inwestycje i zakupy inwestycyjne z zakresu administracji rządowej oraz inne zadania zlecone ustawami realizowane przez powiat</t>
  </si>
  <si>
    <t>Dotacje celowe otrzymane z budżetu państwa na zadania bieżące z zakresu administracji rządowej oraz inne zadania zlecone ustawami realizowane przez powiat</t>
  </si>
  <si>
    <t>Dotacje celowe otrzymane z budżetu państwa na realizację bieżących zadań własnych powiatu</t>
  </si>
  <si>
    <t>Wpływy z opłat za zarząd, użytkowanie i użytkowanie wieczyste nieruchoności</t>
  </si>
  <si>
    <t>razem</t>
  </si>
  <si>
    <t>subwencje</t>
  </si>
  <si>
    <t>podatek</t>
  </si>
  <si>
    <t>razem dotacje</t>
  </si>
  <si>
    <t>Przychody i rozchody</t>
  </si>
  <si>
    <t>Przychody</t>
  </si>
  <si>
    <t xml:space="preserve">Rozchody  </t>
  </si>
  <si>
    <t>Przychody z zaciągniętych pożyczek i kredytów na rynku krajowym</t>
  </si>
  <si>
    <t>Melioracje wodne</t>
  </si>
  <si>
    <t>Prace geodezyjno - urządzeniowe na potrzeby rolnictwa</t>
  </si>
  <si>
    <t>01017</t>
  </si>
  <si>
    <t>Ochrona roślin</t>
  </si>
  <si>
    <t>Zasiłki rodzinne, pielęgnacyjne i wychowawcze</t>
  </si>
  <si>
    <t>Pozostałe zadania w zakresie polityki społecznej</t>
  </si>
  <si>
    <t>Pomoc społeczna</t>
  </si>
  <si>
    <t>0750</t>
  </si>
  <si>
    <t>0690</t>
  </si>
  <si>
    <t>0830</t>
  </si>
  <si>
    <t>0970</t>
  </si>
  <si>
    <t>0920</t>
  </si>
  <si>
    <t>0840</t>
  </si>
  <si>
    <t>Wpływy z innych opłat stanowiacych dochody jednostek samorzadu terytorialnego na podstawie ustaw</t>
  </si>
  <si>
    <t>0470</t>
  </si>
  <si>
    <t>dochody jednostek</t>
  </si>
  <si>
    <t>Dochody Budżetu Państwa na 2004 rok związane z realizacją zadań z zakresu administracji rządowej.</t>
  </si>
  <si>
    <t>Subwencja ogólne z budżetu państwa</t>
  </si>
  <si>
    <t>Część równoważąca subwencji ogólnej</t>
  </si>
  <si>
    <t>0420</t>
  </si>
  <si>
    <t>0010</t>
  </si>
  <si>
    <t>OGÓŁEM</t>
  </si>
  <si>
    <t>Wykup innych papierów wartościowych</t>
  </si>
  <si>
    <t>Dochody jednostek samorządu terytorialnego związane z realizacja zadań z zakresu administracji rzadowej oraz innych zadań zleconych ustawami</t>
  </si>
  <si>
    <t xml:space="preserve">Załącznik Nr 1 do </t>
  </si>
  <si>
    <t>Uchwały Nr XVI/75/2004</t>
  </si>
  <si>
    <t>z dnia 28 stycznia  2004 roku</t>
  </si>
  <si>
    <t>związane z finansowaniem deficytu budżetowego oraz wykupem raty kapitałowej obligacji</t>
  </si>
  <si>
    <t>z dnia 28 stycznia 2004 roku</t>
  </si>
  <si>
    <t xml:space="preserve">Załącznik Nr 12 do </t>
  </si>
  <si>
    <t xml:space="preserve">Załącznik Nr 4  do  </t>
  </si>
  <si>
    <t xml:space="preserve"> Uchwały Nr XXV/122/2004</t>
  </si>
  <si>
    <t>z dnia 22 grudnia  2004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</si>
</sst>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2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3" fontId="1" fillId="0" borderId="2" xfId="0" applyNumberFormat="1" applyFont="1" applyBorder="1" applyAlignment="1">
      <alignment/>
    </xf>
    <xf numFmtId="0" fontId="0" fillId="0" borderId="3" xfId="0" applyFill="1" applyBorder="1" applyAlignment="1">
      <alignment horizontal="center" vertical="top"/>
    </xf>
    <xf numFmtId="0" fontId="0" fillId="0" borderId="3" xfId="0" applyBorder="1" applyAlignment="1" quotePrefix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/>
    </xf>
    <xf numFmtId="3" fontId="1" fillId="0" borderId="4" xfId="0" applyNumberFormat="1" applyFont="1" applyBorder="1" applyAlignment="1">
      <alignment/>
    </xf>
    <xf numFmtId="3" fontId="0" fillId="0" borderId="3" xfId="0" applyNumberFormat="1" applyFill="1" applyBorder="1" applyAlignment="1">
      <alignment/>
    </xf>
    <xf numFmtId="0" fontId="0" fillId="0" borderId="3" xfId="0" applyFill="1" applyBorder="1" applyAlignment="1" quotePrefix="1">
      <alignment horizontal="center" vertical="top"/>
    </xf>
    <xf numFmtId="0" fontId="0" fillId="0" borderId="3" xfId="0" applyFill="1" applyBorder="1" applyAlignment="1">
      <alignment wrapText="1"/>
    </xf>
    <xf numFmtId="0" fontId="0" fillId="0" borderId="0" xfId="0" applyFill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wrapText="1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3" fontId="1" fillId="0" borderId="0" xfId="0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top"/>
    </xf>
    <xf numFmtId="0" fontId="1" fillId="0" borderId="1" xfId="0" applyFont="1" applyBorder="1" applyAlignment="1" quotePrefix="1">
      <alignment horizontal="center" vertical="top"/>
    </xf>
    <xf numFmtId="0" fontId="1" fillId="0" borderId="2" xfId="0" applyFont="1" applyFill="1" applyBorder="1" applyAlignment="1" quotePrefix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wrapText="1"/>
    </xf>
    <xf numFmtId="0" fontId="1" fillId="0" borderId="4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/>
    </xf>
    <xf numFmtId="0" fontId="0" fillId="0" borderId="6" xfId="0" applyBorder="1" applyAlignment="1">
      <alignment horizontal="center" vertical="top"/>
    </xf>
    <xf numFmtId="3" fontId="4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Border="1" applyAlignment="1">
      <alignment horizontal="center" wrapText="1"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3" fontId="0" fillId="0" borderId="3" xfId="0" applyNumberFormat="1" applyBorder="1" applyAlignment="1">
      <alignment horizontal="right" vertical="center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wrapText="1"/>
    </xf>
    <xf numFmtId="3" fontId="1" fillId="3" borderId="0" xfId="0" applyNumberFormat="1" applyFont="1" applyFill="1" applyAlignment="1">
      <alignment/>
    </xf>
    <xf numFmtId="0" fontId="0" fillId="0" borderId="6" xfId="0" applyBorder="1" applyAlignment="1">
      <alignment vertical="center" wrapText="1"/>
    </xf>
    <xf numFmtId="0" fontId="0" fillId="0" borderId="6" xfId="0" applyFill="1" applyBorder="1" applyAlignment="1">
      <alignment horizontal="center" vertical="top"/>
    </xf>
    <xf numFmtId="0" fontId="0" fillId="0" borderId="6" xfId="0" applyBorder="1" applyAlignment="1">
      <alignment wrapText="1"/>
    </xf>
    <xf numFmtId="3" fontId="0" fillId="0" borderId="6" xfId="0" applyNumberFormat="1" applyBorder="1" applyAlignment="1">
      <alignment/>
    </xf>
    <xf numFmtId="0" fontId="0" fillId="0" borderId="6" xfId="0" applyBorder="1" applyAlignment="1" quotePrefix="1">
      <alignment horizontal="center" vertical="top"/>
    </xf>
    <xf numFmtId="3" fontId="4" fillId="0" borderId="1" xfId="0" applyNumberFormat="1" applyFont="1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Border="1" applyAlignment="1" quotePrefix="1">
      <alignment horizontal="center" vertical="top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workbookViewId="0" topLeftCell="A1">
      <selection activeCell="A12" sqref="A12"/>
    </sheetView>
  </sheetViews>
  <sheetFormatPr defaultColWidth="9.00390625" defaultRowHeight="12.75" outlineLevelRow="1"/>
  <cols>
    <col min="1" max="1" width="7.375" style="6" customWidth="1"/>
    <col min="2" max="2" width="9.125" style="7" customWidth="1"/>
    <col min="3" max="3" width="6.75390625" style="7" customWidth="1"/>
    <col min="4" max="4" width="39.25390625" style="9" customWidth="1"/>
    <col min="5" max="5" width="13.00390625" style="3" customWidth="1"/>
  </cols>
  <sheetData>
    <row r="1" spans="4:6" ht="25.5" customHeight="1">
      <c r="D1" s="8"/>
      <c r="E1" s="76" t="s">
        <v>102</v>
      </c>
      <c r="F1" s="76"/>
    </row>
    <row r="2" spans="4:6" ht="12.75" customHeight="1">
      <c r="D2" s="8"/>
      <c r="E2" s="76" t="s">
        <v>103</v>
      </c>
      <c r="F2" s="76"/>
    </row>
    <row r="3" spans="4:6" ht="12.75" customHeight="1">
      <c r="D3" s="8"/>
      <c r="E3" s="76" t="s">
        <v>1</v>
      </c>
      <c r="F3" s="76"/>
    </row>
    <row r="4" spans="5:6" ht="12.75">
      <c r="E4" s="77" t="s">
        <v>104</v>
      </c>
      <c r="F4" s="77"/>
    </row>
    <row r="5" spans="5:6" ht="12.75">
      <c r="E5" s="10"/>
      <c r="F5" s="10"/>
    </row>
    <row r="7" spans="1:5" ht="15.75">
      <c r="A7" s="74" t="s">
        <v>2</v>
      </c>
      <c r="B7" s="74"/>
      <c r="C7" s="74"/>
      <c r="D7" s="74"/>
      <c r="E7" s="74"/>
    </row>
    <row r="8" spans="1:4" ht="12.75" customHeight="1">
      <c r="A8" s="53"/>
      <c r="C8" s="75"/>
      <c r="D8" s="75"/>
    </row>
    <row r="9" spans="1:6" ht="12.75">
      <c r="A9" s="11" t="s">
        <v>3</v>
      </c>
      <c r="B9" s="11" t="s">
        <v>4</v>
      </c>
      <c r="C9" s="11" t="s">
        <v>5</v>
      </c>
      <c r="D9" s="12" t="s">
        <v>0</v>
      </c>
      <c r="E9" s="13" t="s">
        <v>6</v>
      </c>
      <c r="F9" s="9"/>
    </row>
    <row r="10" spans="1:5" ht="12.75">
      <c r="A10" s="36" t="s">
        <v>7</v>
      </c>
      <c r="B10" s="26"/>
      <c r="C10" s="26"/>
      <c r="D10" s="27" t="s">
        <v>8</v>
      </c>
      <c r="E10" s="2">
        <f>SUM(E11,E13,E15)</f>
        <v>114300</v>
      </c>
    </row>
    <row r="11" spans="1:5" ht="25.5">
      <c r="A11" s="15"/>
      <c r="B11" s="16" t="s">
        <v>9</v>
      </c>
      <c r="C11" s="17"/>
      <c r="D11" s="18" t="s">
        <v>79</v>
      </c>
      <c r="E11" s="19">
        <f>SUM(E12)</f>
        <v>99000</v>
      </c>
    </row>
    <row r="12" spans="1:5" ht="51">
      <c r="A12" s="15"/>
      <c r="B12" s="17"/>
      <c r="C12" s="17">
        <v>2110</v>
      </c>
      <c r="D12" s="18" t="s">
        <v>67</v>
      </c>
      <c r="E12" s="19">
        <v>99000</v>
      </c>
    </row>
    <row r="13" spans="1:5" ht="12.75">
      <c r="A13" s="15"/>
      <c r="B13" s="16" t="s">
        <v>65</v>
      </c>
      <c r="C13" s="17"/>
      <c r="D13" s="18" t="s">
        <v>78</v>
      </c>
      <c r="E13" s="19">
        <f>SUM(E14:E14)</f>
        <v>300</v>
      </c>
    </row>
    <row r="14" spans="1:5" ht="51">
      <c r="A14" s="15"/>
      <c r="B14" s="17"/>
      <c r="C14" s="17">
        <v>2360</v>
      </c>
      <c r="D14" s="18" t="s">
        <v>101</v>
      </c>
      <c r="E14" s="19">
        <v>300</v>
      </c>
    </row>
    <row r="15" spans="1:5" ht="12.75">
      <c r="A15" s="15"/>
      <c r="B15" s="16" t="s">
        <v>80</v>
      </c>
      <c r="C15" s="17"/>
      <c r="D15" s="18" t="s">
        <v>81</v>
      </c>
      <c r="E15" s="19">
        <f>SUM(E16:E16)</f>
        <v>15000</v>
      </c>
    </row>
    <row r="16" spans="1:5" ht="51">
      <c r="A16" s="15"/>
      <c r="B16" s="17"/>
      <c r="C16" s="17">
        <v>2120</v>
      </c>
      <c r="D16" s="18" t="s">
        <v>25</v>
      </c>
      <c r="E16" s="19">
        <v>15000</v>
      </c>
    </row>
    <row r="17" spans="1:5" ht="12.75">
      <c r="A17" s="36" t="s">
        <v>10</v>
      </c>
      <c r="B17" s="26"/>
      <c r="C17" s="26"/>
      <c r="D17" s="27" t="s">
        <v>11</v>
      </c>
      <c r="E17" s="2">
        <f>E18</f>
        <v>700</v>
      </c>
    </row>
    <row r="18" spans="1:5" ht="12.75">
      <c r="A18" s="15"/>
      <c r="B18" s="16" t="s">
        <v>12</v>
      </c>
      <c r="C18" s="17"/>
      <c r="D18" s="18" t="s">
        <v>13</v>
      </c>
      <c r="E18" s="19">
        <f>E19</f>
        <v>700</v>
      </c>
    </row>
    <row r="19" spans="1:5" ht="51">
      <c r="A19" s="15"/>
      <c r="B19" s="17"/>
      <c r="C19" s="17">
        <v>2110</v>
      </c>
      <c r="D19" s="18" t="s">
        <v>67</v>
      </c>
      <c r="E19" s="19">
        <v>700</v>
      </c>
    </row>
    <row r="20" spans="1:5" ht="12.75">
      <c r="A20" s="11">
        <v>600</v>
      </c>
      <c r="B20" s="26"/>
      <c r="C20" s="26"/>
      <c r="D20" s="27" t="s">
        <v>14</v>
      </c>
      <c r="E20" s="2">
        <f>SUM(E21)</f>
        <v>3000</v>
      </c>
    </row>
    <row r="21" spans="1:5" ht="12.75">
      <c r="A21" s="15"/>
      <c r="B21" s="17">
        <v>60014</v>
      </c>
      <c r="C21" s="17"/>
      <c r="D21" s="18" t="s">
        <v>15</v>
      </c>
      <c r="E21" s="19">
        <f>SUM(E22)</f>
        <v>3000</v>
      </c>
    </row>
    <row r="22" spans="1:5" ht="25.5">
      <c r="A22" s="15"/>
      <c r="B22" s="17"/>
      <c r="C22" s="16" t="s">
        <v>90</v>
      </c>
      <c r="D22" s="18" t="s">
        <v>16</v>
      </c>
      <c r="E22" s="19">
        <v>3000</v>
      </c>
    </row>
    <row r="23" spans="1:5" ht="12.75">
      <c r="A23" s="11">
        <v>700</v>
      </c>
      <c r="B23" s="26"/>
      <c r="C23" s="26"/>
      <c r="D23" s="27" t="s">
        <v>17</v>
      </c>
      <c r="E23" s="2">
        <f>SUM(E24)</f>
        <v>86375</v>
      </c>
    </row>
    <row r="24" spans="1:5" ht="12.75">
      <c r="A24" s="15"/>
      <c r="B24" s="17">
        <v>70005</v>
      </c>
      <c r="C24" s="17"/>
      <c r="D24" s="18" t="s">
        <v>18</v>
      </c>
      <c r="E24" s="19">
        <f>SUM(E25,E26)</f>
        <v>86375</v>
      </c>
    </row>
    <row r="25" spans="1:5" ht="51">
      <c r="A25" s="15"/>
      <c r="B25" s="17"/>
      <c r="C25" s="17">
        <v>2110</v>
      </c>
      <c r="D25" s="18" t="s">
        <v>67</v>
      </c>
      <c r="E25" s="19">
        <v>5000</v>
      </c>
    </row>
    <row r="26" spans="1:5" ht="51">
      <c r="A26" s="15"/>
      <c r="B26" s="17"/>
      <c r="C26" s="17">
        <v>2360</v>
      </c>
      <c r="D26" s="18" t="s">
        <v>101</v>
      </c>
      <c r="E26" s="19">
        <v>81375</v>
      </c>
    </row>
    <row r="27" spans="1:5" ht="12.75">
      <c r="A27" s="11">
        <v>710</v>
      </c>
      <c r="B27" s="26"/>
      <c r="C27" s="26"/>
      <c r="D27" s="27" t="s">
        <v>19</v>
      </c>
      <c r="E27" s="2">
        <f>E28+E30+E32</f>
        <v>220400</v>
      </c>
    </row>
    <row r="28" spans="1:5" ht="25.5">
      <c r="A28" s="15"/>
      <c r="B28" s="17">
        <v>71013</v>
      </c>
      <c r="C28" s="17"/>
      <c r="D28" s="18" t="s">
        <v>20</v>
      </c>
      <c r="E28" s="19">
        <f>E29</f>
        <v>115400</v>
      </c>
    </row>
    <row r="29" spans="1:5" ht="51">
      <c r="A29" s="15"/>
      <c r="B29" s="17"/>
      <c r="C29" s="17">
        <v>2110</v>
      </c>
      <c r="D29" s="18" t="s">
        <v>67</v>
      </c>
      <c r="E29" s="19">
        <v>115400</v>
      </c>
    </row>
    <row r="30" spans="1:5" ht="12.75">
      <c r="A30" s="15"/>
      <c r="B30" s="17">
        <v>71014</v>
      </c>
      <c r="C30" s="17"/>
      <c r="D30" s="18" t="s">
        <v>21</v>
      </c>
      <c r="E30" s="19">
        <f>E31</f>
        <v>2000</v>
      </c>
    </row>
    <row r="31" spans="1:5" ht="51">
      <c r="A31" s="15"/>
      <c r="B31" s="17"/>
      <c r="C31" s="17">
        <v>2110</v>
      </c>
      <c r="D31" s="18" t="s">
        <v>67</v>
      </c>
      <c r="E31" s="19">
        <v>2000</v>
      </c>
    </row>
    <row r="32" spans="1:5" ht="12.75">
      <c r="A32" s="15"/>
      <c r="B32" s="17">
        <v>71015</v>
      </c>
      <c r="C32" s="17"/>
      <c r="D32" s="18" t="s">
        <v>22</v>
      </c>
      <c r="E32" s="19">
        <f>SUM(E33:E34)</f>
        <v>103000</v>
      </c>
    </row>
    <row r="33" spans="1:5" ht="51">
      <c r="A33" s="65"/>
      <c r="B33" s="50"/>
      <c r="C33" s="50">
        <v>2110</v>
      </c>
      <c r="D33" s="66" t="s">
        <v>67</v>
      </c>
      <c r="E33" s="67">
        <v>99000</v>
      </c>
    </row>
    <row r="34" spans="1:5" ht="63.75">
      <c r="A34" s="15"/>
      <c r="B34" s="17"/>
      <c r="C34" s="17">
        <v>6410</v>
      </c>
      <c r="D34" s="18" t="s">
        <v>66</v>
      </c>
      <c r="E34" s="19">
        <v>4000</v>
      </c>
    </row>
    <row r="35" spans="1:5" ht="12.75">
      <c r="A35" s="11">
        <v>750</v>
      </c>
      <c r="B35" s="26"/>
      <c r="C35" s="26"/>
      <c r="D35" s="27" t="s">
        <v>23</v>
      </c>
      <c r="E35" s="2">
        <f>SUM(E36,E39,E45)</f>
        <v>924680</v>
      </c>
    </row>
    <row r="36" spans="1:5" ht="12.75">
      <c r="A36" s="15"/>
      <c r="B36" s="17">
        <v>75011</v>
      </c>
      <c r="C36" s="17"/>
      <c r="D36" s="18" t="s">
        <v>24</v>
      </c>
      <c r="E36" s="19">
        <f>E37+E38</f>
        <v>161240</v>
      </c>
    </row>
    <row r="37" spans="1:5" ht="51">
      <c r="A37" s="65"/>
      <c r="B37" s="50"/>
      <c r="C37" s="50">
        <v>2110</v>
      </c>
      <c r="D37" s="66" t="s">
        <v>67</v>
      </c>
      <c r="E37" s="67">
        <v>149600</v>
      </c>
    </row>
    <row r="38" spans="1:5" ht="51">
      <c r="A38" s="15"/>
      <c r="B38" s="17">
        <v>75011</v>
      </c>
      <c r="C38" s="17">
        <v>2120</v>
      </c>
      <c r="D38" s="18" t="s">
        <v>25</v>
      </c>
      <c r="E38" s="19">
        <v>11640</v>
      </c>
    </row>
    <row r="39" spans="1:5" ht="12.75">
      <c r="A39" s="15"/>
      <c r="B39" s="17">
        <v>75020</v>
      </c>
      <c r="C39" s="17"/>
      <c r="D39" s="18" t="s">
        <v>26</v>
      </c>
      <c r="E39" s="19">
        <f>SUM(E40:E44)</f>
        <v>730440</v>
      </c>
    </row>
    <row r="40" spans="1:5" ht="25.5">
      <c r="A40" s="15"/>
      <c r="B40" s="17"/>
      <c r="C40" s="16" t="s">
        <v>92</v>
      </c>
      <c r="D40" s="18" t="s">
        <v>64</v>
      </c>
      <c r="E40" s="19"/>
    </row>
    <row r="41" spans="1:5" ht="12.75">
      <c r="A41" s="15"/>
      <c r="B41" s="17"/>
      <c r="C41" s="16" t="s">
        <v>86</v>
      </c>
      <c r="D41" s="18" t="s">
        <v>29</v>
      </c>
      <c r="E41" s="19">
        <v>2200</v>
      </c>
    </row>
    <row r="42" spans="1:5" ht="12.75">
      <c r="A42" s="15"/>
      <c r="B42" s="17"/>
      <c r="C42" s="16" t="s">
        <v>87</v>
      </c>
      <c r="D42" s="18" t="s">
        <v>48</v>
      </c>
      <c r="E42" s="19">
        <v>100</v>
      </c>
    </row>
    <row r="43" spans="1:5" ht="25.5">
      <c r="A43" s="15"/>
      <c r="B43" s="17"/>
      <c r="C43" s="16" t="s">
        <v>90</v>
      </c>
      <c r="D43" s="18" t="s">
        <v>16</v>
      </c>
      <c r="E43" s="19">
        <f>477500+200000</f>
        <v>677500</v>
      </c>
    </row>
    <row r="44" spans="1:5" ht="12.75">
      <c r="A44" s="15"/>
      <c r="B44" s="17"/>
      <c r="C44" s="16" t="s">
        <v>89</v>
      </c>
      <c r="D44" s="18" t="s">
        <v>31</v>
      </c>
      <c r="E44" s="19">
        <v>50640</v>
      </c>
    </row>
    <row r="45" spans="1:5" ht="12.75">
      <c r="A45" s="15"/>
      <c r="B45" s="17">
        <v>75045</v>
      </c>
      <c r="C45" s="17"/>
      <c r="D45" s="18" t="s">
        <v>34</v>
      </c>
      <c r="E45" s="19">
        <f>E46+E47</f>
        <v>33000</v>
      </c>
    </row>
    <row r="46" spans="1:5" ht="51">
      <c r="A46" s="15"/>
      <c r="B46" s="17"/>
      <c r="C46" s="17">
        <v>2110</v>
      </c>
      <c r="D46" s="18" t="s">
        <v>67</v>
      </c>
      <c r="E46" s="19">
        <v>25000</v>
      </c>
    </row>
    <row r="47" spans="1:5" ht="51">
      <c r="A47" s="15"/>
      <c r="B47" s="17"/>
      <c r="C47" s="17">
        <v>2120</v>
      </c>
      <c r="D47" s="18" t="s">
        <v>25</v>
      </c>
      <c r="E47" s="19">
        <v>8000</v>
      </c>
    </row>
    <row r="48" spans="1:5" ht="25.5">
      <c r="A48" s="11">
        <v>754</v>
      </c>
      <c r="B48" s="26"/>
      <c r="C48" s="26"/>
      <c r="D48" s="27" t="s">
        <v>35</v>
      </c>
      <c r="E48" s="2">
        <f>SUM(E49,E52)</f>
        <v>1744600</v>
      </c>
    </row>
    <row r="49" spans="1:5" ht="12.75" hidden="1">
      <c r="A49" s="15"/>
      <c r="B49" s="17">
        <v>75405</v>
      </c>
      <c r="C49" s="17"/>
      <c r="D49" s="18" t="s">
        <v>36</v>
      </c>
      <c r="E49" s="19">
        <f>SUM(E50:E51)</f>
        <v>0</v>
      </c>
    </row>
    <row r="50" spans="1:5" ht="12.75" hidden="1">
      <c r="A50" s="15"/>
      <c r="B50" s="17"/>
      <c r="C50" s="16" t="s">
        <v>32</v>
      </c>
      <c r="D50" s="18" t="s">
        <v>33</v>
      </c>
      <c r="E50" s="19"/>
    </row>
    <row r="51" spans="1:5" ht="51" hidden="1">
      <c r="A51" s="15"/>
      <c r="B51" s="17"/>
      <c r="C51" s="17">
        <v>211</v>
      </c>
      <c r="D51" s="18" t="s">
        <v>67</v>
      </c>
      <c r="E51" s="19"/>
    </row>
    <row r="52" spans="1:5" ht="25.5">
      <c r="A52" s="15"/>
      <c r="B52" s="17">
        <v>75411</v>
      </c>
      <c r="C52" s="17"/>
      <c r="D52" s="18" t="s">
        <v>37</v>
      </c>
      <c r="E52" s="19">
        <f>SUM(E53:E53)</f>
        <v>1744600</v>
      </c>
    </row>
    <row r="53" spans="1:5" ht="51">
      <c r="A53" s="15"/>
      <c r="B53" s="17"/>
      <c r="C53" s="17">
        <v>2110</v>
      </c>
      <c r="D53" s="18" t="s">
        <v>67</v>
      </c>
      <c r="E53" s="19">
        <v>1744600</v>
      </c>
    </row>
    <row r="54" spans="1:5" ht="38.25">
      <c r="A54" s="11">
        <v>756</v>
      </c>
      <c r="B54" s="26"/>
      <c r="C54" s="26"/>
      <c r="D54" s="27" t="s">
        <v>38</v>
      </c>
      <c r="E54" s="2">
        <f>SUM(E55,E57)</f>
        <v>3729463</v>
      </c>
    </row>
    <row r="55" spans="1:5" ht="38.25">
      <c r="A55" s="15"/>
      <c r="B55" s="17">
        <v>75618</v>
      </c>
      <c r="C55" s="17"/>
      <c r="D55" s="18" t="s">
        <v>91</v>
      </c>
      <c r="E55" s="19">
        <f>SUM(E56)</f>
        <v>1058236</v>
      </c>
    </row>
    <row r="56" spans="1:5" ht="12.75">
      <c r="A56" s="15"/>
      <c r="B56" s="17"/>
      <c r="C56" s="16" t="s">
        <v>97</v>
      </c>
      <c r="D56" s="18" t="s">
        <v>27</v>
      </c>
      <c r="E56" s="19">
        <v>1058236</v>
      </c>
    </row>
    <row r="57" spans="1:5" ht="25.5">
      <c r="A57" s="15"/>
      <c r="B57" s="17">
        <v>75622</v>
      </c>
      <c r="C57" s="17"/>
      <c r="D57" s="18" t="s">
        <v>39</v>
      </c>
      <c r="E57" s="19">
        <f>SUM(E58)</f>
        <v>2671227</v>
      </c>
    </row>
    <row r="58" spans="1:5" ht="12.75">
      <c r="A58" s="15"/>
      <c r="B58" s="17"/>
      <c r="C58" s="16" t="s">
        <v>98</v>
      </c>
      <c r="D58" s="18" t="s">
        <v>40</v>
      </c>
      <c r="E58" s="19">
        <v>2671227</v>
      </c>
    </row>
    <row r="59" spans="1:5" ht="12.75">
      <c r="A59" s="11">
        <v>758</v>
      </c>
      <c r="B59" s="26"/>
      <c r="C59" s="26"/>
      <c r="D59" s="27" t="s">
        <v>41</v>
      </c>
      <c r="E59" s="2">
        <f>SUM(E60,E62,E64,E66)</f>
        <v>20219600</v>
      </c>
    </row>
    <row r="60" spans="1:5" ht="25.5">
      <c r="A60" s="15"/>
      <c r="B60" s="17">
        <v>75801</v>
      </c>
      <c r="C60" s="17"/>
      <c r="D60" s="18" t="s">
        <v>42</v>
      </c>
      <c r="E60" s="19">
        <f>SUM(E61)</f>
        <v>15665010</v>
      </c>
    </row>
    <row r="61" spans="1:5" ht="12.75">
      <c r="A61" s="15"/>
      <c r="B61" s="17"/>
      <c r="C61" s="17">
        <v>2920</v>
      </c>
      <c r="D61" s="18" t="s">
        <v>95</v>
      </c>
      <c r="E61" s="19">
        <v>15665010</v>
      </c>
    </row>
    <row r="62" spans="1:5" ht="25.5">
      <c r="A62" s="15"/>
      <c r="B62" s="17">
        <v>75803</v>
      </c>
      <c r="C62" s="17"/>
      <c r="D62" s="18" t="s">
        <v>43</v>
      </c>
      <c r="E62" s="19">
        <f>SUM(E63)</f>
        <v>2591692</v>
      </c>
    </row>
    <row r="63" spans="1:5" ht="12.75">
      <c r="A63" s="15"/>
      <c r="B63" s="17"/>
      <c r="C63" s="17">
        <v>2920</v>
      </c>
      <c r="D63" s="18" t="s">
        <v>95</v>
      </c>
      <c r="E63" s="19">
        <v>2591692</v>
      </c>
    </row>
    <row r="64" spans="1:5" s="58" customFormat="1" ht="19.5" customHeight="1">
      <c r="A64" s="56"/>
      <c r="B64" s="57">
        <v>75832</v>
      </c>
      <c r="C64" s="57"/>
      <c r="D64" s="59" t="s">
        <v>96</v>
      </c>
      <c r="E64" s="60">
        <f>SUM(E65)</f>
        <v>1955739</v>
      </c>
    </row>
    <row r="65" spans="1:5" ht="12.75">
      <c r="A65" s="15"/>
      <c r="B65" s="17"/>
      <c r="C65" s="17">
        <v>2920</v>
      </c>
      <c r="D65" s="18" t="s">
        <v>95</v>
      </c>
      <c r="E65" s="19">
        <v>1955739</v>
      </c>
    </row>
    <row r="66" spans="1:5" ht="12.75">
      <c r="A66" s="15"/>
      <c r="B66" s="17">
        <v>75814</v>
      </c>
      <c r="C66" s="17"/>
      <c r="D66" s="18" t="s">
        <v>44</v>
      </c>
      <c r="E66" s="19">
        <f>SUM(E67)</f>
        <v>7159</v>
      </c>
    </row>
    <row r="67" spans="1:5" ht="12.75">
      <c r="A67" s="15"/>
      <c r="B67" s="17"/>
      <c r="C67" s="16" t="s">
        <v>89</v>
      </c>
      <c r="D67" s="18" t="s">
        <v>31</v>
      </c>
      <c r="E67" s="19">
        <v>7159</v>
      </c>
    </row>
    <row r="68" spans="1:5" ht="12.75">
      <c r="A68" s="11">
        <v>801</v>
      </c>
      <c r="B68" s="26"/>
      <c r="C68" s="37"/>
      <c r="D68" s="27" t="s">
        <v>45</v>
      </c>
      <c r="E68" s="2">
        <f>SUM(E69,E73,E78)</f>
        <v>127323</v>
      </c>
    </row>
    <row r="69" spans="1:5" ht="12.75">
      <c r="A69" s="32"/>
      <c r="B69" s="33">
        <v>80120</v>
      </c>
      <c r="C69" s="71"/>
      <c r="D69" s="44" t="s">
        <v>46</v>
      </c>
      <c r="E69" s="1">
        <f>SUM(E70:E72)</f>
        <v>10700</v>
      </c>
    </row>
    <row r="70" spans="1:5" ht="51">
      <c r="A70" s="15"/>
      <c r="B70" s="17"/>
      <c r="C70" s="16" t="s">
        <v>85</v>
      </c>
      <c r="D70" s="18" t="s">
        <v>50</v>
      </c>
      <c r="E70" s="19">
        <v>10700</v>
      </c>
    </row>
    <row r="71" spans="1:5" ht="12.75" hidden="1">
      <c r="A71" s="15"/>
      <c r="B71" s="17"/>
      <c r="C71" s="16" t="s">
        <v>47</v>
      </c>
      <c r="D71" s="18" t="s">
        <v>48</v>
      </c>
      <c r="E71" s="19"/>
    </row>
    <row r="72" spans="1:5" ht="12.75" hidden="1">
      <c r="A72" s="15"/>
      <c r="B72" s="17"/>
      <c r="C72" s="16" t="s">
        <v>32</v>
      </c>
      <c r="D72" s="18" t="s">
        <v>33</v>
      </c>
      <c r="E72" s="19"/>
    </row>
    <row r="73" spans="1:5" ht="12.75">
      <c r="A73" s="15"/>
      <c r="B73" s="17">
        <v>80130</v>
      </c>
      <c r="C73" s="16"/>
      <c r="D73" s="18" t="s">
        <v>49</v>
      </c>
      <c r="E73" s="19">
        <f>SUM(E74:E77)</f>
        <v>116623</v>
      </c>
    </row>
    <row r="74" spans="1:5" ht="12.75">
      <c r="A74" s="15"/>
      <c r="B74" s="17"/>
      <c r="C74" s="16" t="s">
        <v>86</v>
      </c>
      <c r="D74" s="18" t="s">
        <v>29</v>
      </c>
      <c r="E74" s="19">
        <v>600</v>
      </c>
    </row>
    <row r="75" spans="1:5" ht="51">
      <c r="A75" s="15"/>
      <c r="B75" s="17"/>
      <c r="C75" s="16" t="s">
        <v>85</v>
      </c>
      <c r="D75" s="18" t="s">
        <v>50</v>
      </c>
      <c r="E75" s="19">
        <v>106905</v>
      </c>
    </row>
    <row r="76" spans="1:5" ht="12.75">
      <c r="A76" s="65"/>
      <c r="B76" s="50"/>
      <c r="C76" s="68" t="s">
        <v>87</v>
      </c>
      <c r="D76" s="66" t="s">
        <v>48</v>
      </c>
      <c r="E76" s="67">
        <v>8358</v>
      </c>
    </row>
    <row r="77" spans="1:5" ht="12.75">
      <c r="A77" s="15"/>
      <c r="B77" s="17">
        <v>80130</v>
      </c>
      <c r="C77" s="16" t="s">
        <v>88</v>
      </c>
      <c r="D77" s="18" t="s">
        <v>33</v>
      </c>
      <c r="E77" s="19">
        <v>760</v>
      </c>
    </row>
    <row r="78" spans="1:5" s="24" customFormat="1" ht="12.75" hidden="1">
      <c r="A78" s="15"/>
      <c r="B78" s="15">
        <v>80195</v>
      </c>
      <c r="C78" s="22"/>
      <c r="D78" s="23" t="s">
        <v>62</v>
      </c>
      <c r="E78" s="21">
        <f>SUM(E79)</f>
        <v>0</v>
      </c>
    </row>
    <row r="79" spans="1:5" s="24" customFormat="1" ht="38.25" hidden="1">
      <c r="A79" s="15"/>
      <c r="B79" s="15"/>
      <c r="C79" s="22">
        <v>213</v>
      </c>
      <c r="D79" s="18" t="s">
        <v>68</v>
      </c>
      <c r="E79" s="21"/>
    </row>
    <row r="80" spans="1:5" ht="12.75">
      <c r="A80" s="11">
        <v>851</v>
      </c>
      <c r="B80" s="26"/>
      <c r="C80" s="26"/>
      <c r="D80" s="27" t="s">
        <v>51</v>
      </c>
      <c r="E80" s="2">
        <f>+E81</f>
        <v>1041006</v>
      </c>
    </row>
    <row r="81" spans="1:5" ht="38.25">
      <c r="A81" s="15"/>
      <c r="B81" s="17">
        <v>85156</v>
      </c>
      <c r="C81" s="17"/>
      <c r="D81" s="18" t="s">
        <v>52</v>
      </c>
      <c r="E81" s="19">
        <f>E82</f>
        <v>1041006</v>
      </c>
    </row>
    <row r="82" spans="1:5" ht="51">
      <c r="A82" s="15"/>
      <c r="B82" s="17"/>
      <c r="C82" s="17">
        <v>2110</v>
      </c>
      <c r="D82" s="18" t="s">
        <v>67</v>
      </c>
      <c r="E82" s="19">
        <v>1041006</v>
      </c>
    </row>
    <row r="83" spans="1:5" ht="12.75">
      <c r="A83" s="11">
        <v>852</v>
      </c>
      <c r="B83" s="26"/>
      <c r="C83" s="26"/>
      <c r="D83" s="27" t="s">
        <v>84</v>
      </c>
      <c r="E83" s="2">
        <f>SUM(E84,E88)</f>
        <v>1241300</v>
      </c>
    </row>
    <row r="84" spans="1:5" ht="12.75">
      <c r="A84" s="15"/>
      <c r="B84" s="17">
        <v>85201</v>
      </c>
      <c r="C84" s="17"/>
      <c r="D84" s="18" t="s">
        <v>53</v>
      </c>
      <c r="E84" s="19">
        <f>SUM(E85:E87)</f>
        <v>1228900</v>
      </c>
    </row>
    <row r="85" spans="1:5" ht="12.75">
      <c r="A85" s="15"/>
      <c r="B85" s="17"/>
      <c r="C85" s="16" t="s">
        <v>87</v>
      </c>
      <c r="D85" s="18" t="s">
        <v>48</v>
      </c>
      <c r="E85" s="19">
        <v>9384</v>
      </c>
    </row>
    <row r="86" spans="1:5" ht="12.75">
      <c r="A86" s="15"/>
      <c r="B86" s="17"/>
      <c r="C86" s="16" t="s">
        <v>88</v>
      </c>
      <c r="D86" s="18" t="s">
        <v>33</v>
      </c>
      <c r="E86" s="19">
        <v>3316</v>
      </c>
    </row>
    <row r="87" spans="1:5" ht="38.25">
      <c r="A87" s="15"/>
      <c r="B87" s="17"/>
      <c r="C87" s="17">
        <v>2130</v>
      </c>
      <c r="D87" s="18" t="s">
        <v>68</v>
      </c>
      <c r="E87" s="19">
        <v>1216200</v>
      </c>
    </row>
    <row r="88" spans="1:5" ht="25.5">
      <c r="A88" s="15"/>
      <c r="B88" s="17">
        <v>85216</v>
      </c>
      <c r="C88" s="17"/>
      <c r="D88" s="18" t="s">
        <v>82</v>
      </c>
      <c r="E88" s="19">
        <f>SUM(E89:E90)</f>
        <v>12400</v>
      </c>
    </row>
    <row r="89" spans="1:5" ht="12.75" hidden="1">
      <c r="A89" s="15"/>
      <c r="B89" s="17"/>
      <c r="C89" s="16" t="s">
        <v>32</v>
      </c>
      <c r="D89" s="18" t="s">
        <v>33</v>
      </c>
      <c r="E89" s="19"/>
    </row>
    <row r="90" spans="1:5" ht="51">
      <c r="A90" s="15"/>
      <c r="B90" s="17"/>
      <c r="C90" s="17">
        <v>2110</v>
      </c>
      <c r="D90" s="18" t="s">
        <v>67</v>
      </c>
      <c r="E90" s="19">
        <v>12400</v>
      </c>
    </row>
    <row r="91" spans="1:5" ht="25.5">
      <c r="A91" s="11">
        <v>853</v>
      </c>
      <c r="B91" s="26"/>
      <c r="C91" s="26"/>
      <c r="D91" s="27" t="s">
        <v>83</v>
      </c>
      <c r="E91" s="2">
        <f>SUM(E93:E95)</f>
        <v>83500</v>
      </c>
    </row>
    <row r="92" spans="1:5" ht="25.5">
      <c r="A92" s="15"/>
      <c r="B92" s="17">
        <v>85321</v>
      </c>
      <c r="C92" s="17"/>
      <c r="D92" s="18" t="s">
        <v>54</v>
      </c>
      <c r="E92" s="19">
        <f>SUM(E93:E95)</f>
        <v>83500</v>
      </c>
    </row>
    <row r="93" spans="1:5" ht="12.75" hidden="1">
      <c r="A93" s="15"/>
      <c r="B93" s="17"/>
      <c r="C93" s="16" t="s">
        <v>32</v>
      </c>
      <c r="D93" s="18" t="s">
        <v>33</v>
      </c>
      <c r="E93" s="19"/>
    </row>
    <row r="94" spans="1:5" ht="51">
      <c r="A94" s="15"/>
      <c r="B94" s="17"/>
      <c r="C94" s="17">
        <v>2110</v>
      </c>
      <c r="D94" s="18" t="s">
        <v>67</v>
      </c>
      <c r="E94" s="19">
        <v>83100</v>
      </c>
    </row>
    <row r="95" spans="1:5" ht="12.75">
      <c r="A95" s="15"/>
      <c r="B95" s="17"/>
      <c r="C95" s="16" t="s">
        <v>88</v>
      </c>
      <c r="D95" s="18" t="s">
        <v>33</v>
      </c>
      <c r="E95" s="19">
        <v>400</v>
      </c>
    </row>
    <row r="96" spans="1:5" ht="12.75" hidden="1">
      <c r="A96" s="15"/>
      <c r="B96" s="17"/>
      <c r="C96" s="17"/>
      <c r="D96" s="18"/>
      <c r="E96" s="19">
        <f>SUM(E97)</f>
        <v>0</v>
      </c>
    </row>
    <row r="97" spans="1:5" ht="12.75" hidden="1">
      <c r="A97" s="15"/>
      <c r="B97" s="17"/>
      <c r="C97" s="17"/>
      <c r="D97" s="18"/>
      <c r="E97" s="19"/>
    </row>
    <row r="98" spans="1:5" ht="12.75" hidden="1">
      <c r="A98" s="15"/>
      <c r="B98" s="17">
        <v>85333</v>
      </c>
      <c r="C98" s="17"/>
      <c r="D98" s="18" t="s">
        <v>55</v>
      </c>
      <c r="E98" s="19">
        <f>SUM(E99:E102)</f>
        <v>0</v>
      </c>
    </row>
    <row r="99" spans="1:5" ht="12.75" hidden="1">
      <c r="A99" s="15"/>
      <c r="B99" s="17"/>
      <c r="C99" s="16" t="s">
        <v>30</v>
      </c>
      <c r="D99" s="18" t="s">
        <v>31</v>
      </c>
      <c r="E99" s="19"/>
    </row>
    <row r="100" spans="1:5" ht="12.75" hidden="1">
      <c r="A100" s="15"/>
      <c r="B100" s="17"/>
      <c r="C100" s="16" t="s">
        <v>32</v>
      </c>
      <c r="D100" s="18" t="s">
        <v>33</v>
      </c>
      <c r="E100" s="19"/>
    </row>
    <row r="101" spans="1:5" ht="51" hidden="1">
      <c r="A101" s="15"/>
      <c r="B101" s="17"/>
      <c r="C101" s="17">
        <v>211</v>
      </c>
      <c r="D101" s="18" t="s">
        <v>67</v>
      </c>
      <c r="E101" s="19"/>
    </row>
    <row r="102" spans="1:5" ht="38.25" hidden="1">
      <c r="A102" s="15"/>
      <c r="B102" s="17"/>
      <c r="C102" s="17">
        <v>213</v>
      </c>
      <c r="D102" s="18" t="s">
        <v>68</v>
      </c>
      <c r="E102" s="19"/>
    </row>
    <row r="103" spans="1:5" ht="12.75" hidden="1">
      <c r="A103" s="15"/>
      <c r="B103" s="17">
        <v>85395</v>
      </c>
      <c r="C103" s="17"/>
      <c r="D103" s="18" t="s">
        <v>62</v>
      </c>
      <c r="E103" s="19">
        <f>SUM(E104)</f>
        <v>0</v>
      </c>
    </row>
    <row r="104" spans="1:5" ht="38.25" hidden="1">
      <c r="A104" s="15"/>
      <c r="B104" s="17"/>
      <c r="C104" s="17">
        <v>213</v>
      </c>
      <c r="D104" s="18" t="s">
        <v>68</v>
      </c>
      <c r="E104" s="19"/>
    </row>
    <row r="105" spans="1:6" ht="12.75">
      <c r="A105" s="11">
        <v>854</v>
      </c>
      <c r="B105" s="26"/>
      <c r="C105" s="26"/>
      <c r="D105" s="27" t="s">
        <v>56</v>
      </c>
      <c r="E105" s="2">
        <f>SUM(E106,E112,E115,E110)</f>
        <v>127332</v>
      </c>
      <c r="F105" s="25"/>
    </row>
    <row r="106" spans="1:5" ht="12.75">
      <c r="A106" s="15"/>
      <c r="B106" s="17">
        <v>85403</v>
      </c>
      <c r="C106" s="17"/>
      <c r="D106" s="18" t="s">
        <v>57</v>
      </c>
      <c r="E106" s="19">
        <f>SUM(E107:E109)</f>
        <v>29313</v>
      </c>
    </row>
    <row r="107" spans="1:5" ht="12.75">
      <c r="A107" s="15"/>
      <c r="B107" s="17"/>
      <c r="C107" s="16" t="s">
        <v>86</v>
      </c>
      <c r="D107" s="18" t="s">
        <v>29</v>
      </c>
      <c r="E107" s="19">
        <v>199</v>
      </c>
    </row>
    <row r="108" spans="1:5" ht="12.75">
      <c r="A108" s="15"/>
      <c r="B108" s="17"/>
      <c r="C108" s="16" t="s">
        <v>87</v>
      </c>
      <c r="D108" s="18" t="s">
        <v>48</v>
      </c>
      <c r="E108" s="19">
        <v>29114</v>
      </c>
    </row>
    <row r="109" spans="1:5" ht="12.75" hidden="1">
      <c r="A109" s="15"/>
      <c r="B109" s="17"/>
      <c r="C109" s="16" t="s">
        <v>30</v>
      </c>
      <c r="D109" s="18" t="s">
        <v>31</v>
      </c>
      <c r="E109" s="19"/>
    </row>
    <row r="110" spans="1:5" ht="25.5" hidden="1">
      <c r="A110" s="15"/>
      <c r="B110" s="17">
        <v>85406</v>
      </c>
      <c r="C110" s="16"/>
      <c r="D110" s="18" t="s">
        <v>61</v>
      </c>
      <c r="E110" s="19">
        <f>SUM(E111)</f>
        <v>0</v>
      </c>
    </row>
    <row r="111" spans="1:5" ht="12.75" hidden="1">
      <c r="A111" s="15"/>
      <c r="B111" s="17"/>
      <c r="C111" s="16" t="s">
        <v>32</v>
      </c>
      <c r="D111" s="18" t="s">
        <v>33</v>
      </c>
      <c r="E111" s="19"/>
    </row>
    <row r="112" spans="1:5" ht="12.75">
      <c r="A112" s="15"/>
      <c r="B112" s="17">
        <v>85407</v>
      </c>
      <c r="C112" s="17"/>
      <c r="D112" s="18" t="s">
        <v>58</v>
      </c>
      <c r="E112" s="19">
        <f>SUM(E113:E114)</f>
        <v>3500</v>
      </c>
    </row>
    <row r="113" spans="1:5" ht="12.75">
      <c r="A113" s="15"/>
      <c r="B113" s="17"/>
      <c r="C113" s="16" t="s">
        <v>87</v>
      </c>
      <c r="D113" s="18" t="s">
        <v>48</v>
      </c>
      <c r="E113" s="19">
        <v>3500</v>
      </c>
    </row>
    <row r="114" spans="1:5" ht="12.75" hidden="1">
      <c r="A114" s="15"/>
      <c r="B114" s="17"/>
      <c r="C114" s="16" t="s">
        <v>32</v>
      </c>
      <c r="D114" s="18" t="s">
        <v>33</v>
      </c>
      <c r="E114" s="19"/>
    </row>
    <row r="115" spans="1:5" ht="12.75">
      <c r="A115" s="15"/>
      <c r="B115" s="17">
        <v>85410</v>
      </c>
      <c r="C115" s="17"/>
      <c r="D115" s="18" t="s">
        <v>59</v>
      </c>
      <c r="E115" s="19">
        <f>SUM(E116:E118)</f>
        <v>94519</v>
      </c>
    </row>
    <row r="116" spans="1:5" ht="51">
      <c r="A116" s="15"/>
      <c r="B116" s="17"/>
      <c r="C116" s="16" t="s">
        <v>85</v>
      </c>
      <c r="D116" s="18" t="s">
        <v>50</v>
      </c>
      <c r="E116" s="19">
        <v>57640</v>
      </c>
    </row>
    <row r="117" spans="1:5" ht="12.75">
      <c r="A117" s="15"/>
      <c r="B117" s="17"/>
      <c r="C117" s="16" t="s">
        <v>87</v>
      </c>
      <c r="D117" s="18" t="s">
        <v>48</v>
      </c>
      <c r="E117" s="19">
        <v>36879</v>
      </c>
    </row>
    <row r="118" spans="1:5" ht="12.75" hidden="1">
      <c r="A118" s="15"/>
      <c r="B118" s="17"/>
      <c r="C118" s="16" t="s">
        <v>30</v>
      </c>
      <c r="D118" s="18" t="s">
        <v>31</v>
      </c>
      <c r="E118" s="19"/>
    </row>
    <row r="119" spans="1:5" ht="26.25" customHeight="1">
      <c r="A119" s="11"/>
      <c r="B119" s="26"/>
      <c r="C119" s="26"/>
      <c r="D119" s="27" t="s">
        <v>60</v>
      </c>
      <c r="E119" s="2">
        <f>SUM(E10,E17,E20,E23,E27,E35,E48,E54,E59,E68,E80,E83,E91,E105)</f>
        <v>29663579</v>
      </c>
    </row>
    <row r="120" spans="1:5" ht="12.75">
      <c r="A120" s="28"/>
      <c r="B120" s="29"/>
      <c r="C120" s="29"/>
      <c r="D120" s="5"/>
      <c r="E120" s="30"/>
    </row>
    <row r="121" spans="1:5" ht="12.75">
      <c r="A121" s="28"/>
      <c r="B121" s="29"/>
      <c r="C121" s="29"/>
      <c r="D121" s="5"/>
      <c r="E121" s="30"/>
    </row>
    <row r="122" spans="1:5" ht="12.75">
      <c r="A122" s="28"/>
      <c r="B122" s="29"/>
      <c r="C122" s="29"/>
      <c r="D122" s="5"/>
      <c r="E122" s="30"/>
    </row>
    <row r="123" spans="1:5" ht="12.75" hidden="1" outlineLevel="1">
      <c r="A123" s="28"/>
      <c r="B123" s="29"/>
      <c r="C123" s="29">
        <v>211</v>
      </c>
      <c r="D123" s="5"/>
      <c r="E123" s="30">
        <f>SUM(E12,E19,E26,E29,E31,E33,E37,E46,E53,E82,E90,E94)</f>
        <v>3453181</v>
      </c>
    </row>
    <row r="124" spans="1:5" ht="12.75" hidden="1" outlineLevel="1">
      <c r="A124" s="28"/>
      <c r="B124" s="29"/>
      <c r="C124" s="29">
        <v>212</v>
      </c>
      <c r="D124" s="5"/>
      <c r="E124" s="30">
        <f>SUM(E16,E38,E47)</f>
        <v>34640</v>
      </c>
    </row>
    <row r="125" spans="1:5" ht="12.75" hidden="1" outlineLevel="1">
      <c r="A125" s="28"/>
      <c r="B125" s="29"/>
      <c r="C125" s="29">
        <v>213</v>
      </c>
      <c r="D125" s="5"/>
      <c r="E125" s="30">
        <f>SUM(E87)</f>
        <v>1216200</v>
      </c>
    </row>
    <row r="126" spans="1:5" ht="12.75" hidden="1" outlineLevel="1">
      <c r="A126" s="28"/>
      <c r="B126" s="29"/>
      <c r="C126" s="29">
        <v>641</v>
      </c>
      <c r="D126" s="5"/>
      <c r="E126" s="30">
        <f>SUM(E34)</f>
        <v>4000</v>
      </c>
    </row>
    <row r="127" spans="4:5" ht="12.75" hidden="1" outlineLevel="1">
      <c r="D127" s="31" t="s">
        <v>73</v>
      </c>
      <c r="E127" s="3">
        <f>SUM(E123:E126)</f>
        <v>4708021</v>
      </c>
    </row>
    <row r="128" spans="4:5" ht="12.75" hidden="1" outlineLevel="1">
      <c r="D128" s="9" t="s">
        <v>71</v>
      </c>
      <c r="E128" s="3">
        <f>SUM(E61,E63,E65)</f>
        <v>20212441</v>
      </c>
    </row>
    <row r="129" spans="4:5" ht="12.75" hidden="1" outlineLevel="1">
      <c r="D129" s="9" t="s">
        <v>72</v>
      </c>
      <c r="E129" s="3">
        <f>SUM(E58)</f>
        <v>2671227</v>
      </c>
    </row>
    <row r="130" spans="4:5" ht="12.75" hidden="1" outlineLevel="1">
      <c r="D130" s="9" t="s">
        <v>70</v>
      </c>
      <c r="E130" s="3">
        <f>SUM(E127:E129)</f>
        <v>27591689</v>
      </c>
    </row>
    <row r="131" spans="4:5" ht="12.75" hidden="1" outlineLevel="1">
      <c r="D131" s="54" t="s">
        <v>93</v>
      </c>
      <c r="E131" s="55">
        <f>E119-E130</f>
        <v>2071890</v>
      </c>
    </row>
    <row r="132" ht="12.75" hidden="1" outlineLevel="1"/>
    <row r="133" spans="3:5" ht="12.75" hidden="1" outlineLevel="1">
      <c r="C133" s="61"/>
      <c r="D133" s="62" t="s">
        <v>99</v>
      </c>
      <c r="E133" s="63">
        <f>SUM(E130:E131)</f>
        <v>29663579</v>
      </c>
    </row>
    <row r="134" ht="12.75" hidden="1" outlineLevel="1"/>
    <row r="135" ht="12.75" collapsed="1"/>
  </sheetData>
  <mergeCells count="6">
    <mergeCell ref="A7:E7"/>
    <mergeCell ref="C8:D8"/>
    <mergeCell ref="E1:F1"/>
    <mergeCell ref="E2:F2"/>
    <mergeCell ref="E3:F3"/>
    <mergeCell ref="E4:F4"/>
  </mergeCells>
  <printOptions horizontalCentered="1"/>
  <pageMargins left="0.984251968503937" right="0.7874015748031497" top="0.3937007874015748" bottom="0.5905511811023623" header="0.5118110236220472" footer="0.5118110236220472"/>
  <pageSetup horizontalDpi="300" verticalDpi="300" orientation="portrait" paperSize="9" scale="9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B1" sqref="A1:H17"/>
    </sheetView>
  </sheetViews>
  <sheetFormatPr defaultColWidth="9.00390625" defaultRowHeight="12.75"/>
  <cols>
    <col min="3" max="3" width="40.25390625" style="0" customWidth="1"/>
    <col min="4" max="6" width="15.875" style="0" customWidth="1"/>
  </cols>
  <sheetData>
    <row r="1" spans="5:8" ht="12.75" customHeight="1">
      <c r="E1" s="4"/>
      <c r="F1" s="79" t="s">
        <v>108</v>
      </c>
      <c r="G1" s="79"/>
      <c r="H1" s="79"/>
    </row>
    <row r="2" spans="5:8" ht="12.75" customHeight="1">
      <c r="E2" s="4"/>
      <c r="F2" s="79" t="s">
        <v>109</v>
      </c>
      <c r="G2" s="79"/>
      <c r="H2" s="79"/>
    </row>
    <row r="3" spans="5:8" ht="12.75">
      <c r="E3" s="4"/>
      <c r="F3" s="72" t="s">
        <v>1</v>
      </c>
      <c r="G3" s="73"/>
      <c r="H3" s="73"/>
    </row>
    <row r="4" spans="5:8" ht="12.75">
      <c r="E4" s="4"/>
      <c r="F4" s="72" t="s">
        <v>110</v>
      </c>
      <c r="G4" s="73"/>
      <c r="H4" s="73"/>
    </row>
    <row r="9" spans="1:7" ht="15.75">
      <c r="A9" s="78" t="s">
        <v>74</v>
      </c>
      <c r="B9" s="78"/>
      <c r="C9" s="78"/>
      <c r="D9" s="78"/>
      <c r="E9" s="78"/>
      <c r="F9" s="78"/>
      <c r="G9" s="78"/>
    </row>
    <row r="10" spans="1:7" ht="15.75">
      <c r="A10" s="78" t="s">
        <v>105</v>
      </c>
      <c r="B10" s="78"/>
      <c r="C10" s="78"/>
      <c r="D10" s="78"/>
      <c r="E10" s="78"/>
      <c r="F10" s="78"/>
      <c r="G10" s="78"/>
    </row>
    <row r="11" spans="4:6" ht="15">
      <c r="D11" s="47"/>
      <c r="E11" s="47"/>
      <c r="F11" s="47"/>
    </row>
    <row r="12" spans="4:6" ht="15">
      <c r="D12" s="47"/>
      <c r="E12" s="47"/>
      <c r="F12" s="47"/>
    </row>
    <row r="13" spans="2:6" s="35" customFormat="1" ht="15">
      <c r="B13" s="45" t="s">
        <v>5</v>
      </c>
      <c r="C13" s="45" t="s">
        <v>0</v>
      </c>
      <c r="D13" s="46" t="s">
        <v>75</v>
      </c>
      <c r="E13" s="46" t="s">
        <v>76</v>
      </c>
      <c r="F13" s="48"/>
    </row>
    <row r="14" spans="2:6" ht="25.5">
      <c r="B14" s="33">
        <v>952</v>
      </c>
      <c r="C14" s="70" t="s">
        <v>77</v>
      </c>
      <c r="D14" s="69">
        <f>610300+634310-700000</f>
        <v>544610</v>
      </c>
      <c r="E14" s="69"/>
      <c r="F14" s="49"/>
    </row>
    <row r="15" spans="2:6" ht="25.5" customHeight="1">
      <c r="B15" s="50">
        <v>982</v>
      </c>
      <c r="C15" s="64" t="s">
        <v>100</v>
      </c>
      <c r="D15" s="51"/>
      <c r="E15" s="51">
        <v>400000</v>
      </c>
      <c r="F15" s="49"/>
    </row>
    <row r="16" spans="4:6" ht="12.75">
      <c r="D16" s="30"/>
      <c r="E16" s="30"/>
      <c r="F16" s="30"/>
    </row>
    <row r="17" spans="4:6" ht="12.75">
      <c r="D17" s="30"/>
      <c r="E17" s="30"/>
      <c r="F17" s="30"/>
    </row>
    <row r="18" spans="4:6" ht="12.75">
      <c r="D18" s="30"/>
      <c r="E18" s="30"/>
      <c r="F18" s="30"/>
    </row>
    <row r="19" spans="4:6" ht="12.75">
      <c r="D19" s="30"/>
      <c r="E19" s="30"/>
      <c r="F19" s="30"/>
    </row>
    <row r="20" spans="4:6" ht="12.75">
      <c r="D20" s="30"/>
      <c r="E20" s="30"/>
      <c r="F20" s="30"/>
    </row>
    <row r="21" spans="4:6" ht="12.75">
      <c r="D21" s="30"/>
      <c r="E21" s="30"/>
      <c r="F21" s="30"/>
    </row>
    <row r="22" spans="4:6" ht="12.75">
      <c r="D22" s="30"/>
      <c r="E22" s="30"/>
      <c r="F22" s="30"/>
    </row>
    <row r="23" spans="4:6" ht="12.75">
      <c r="D23" s="30"/>
      <c r="E23" s="30"/>
      <c r="F23" s="30"/>
    </row>
    <row r="24" spans="4:6" ht="12.75">
      <c r="D24" s="52"/>
      <c r="E24" s="52"/>
      <c r="F24" s="52"/>
    </row>
    <row r="25" spans="4:6" ht="12.75">
      <c r="D25" s="34"/>
      <c r="E25" s="34"/>
      <c r="F25" s="34"/>
    </row>
  </sheetData>
  <mergeCells count="4">
    <mergeCell ref="A10:G10"/>
    <mergeCell ref="F1:H1"/>
    <mergeCell ref="A9:G9"/>
    <mergeCell ref="F2:H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:K22"/>
  <sheetViews>
    <sheetView workbookViewId="0" topLeftCell="D1">
      <selection activeCell="F8" sqref="F8:G8"/>
    </sheetView>
  </sheetViews>
  <sheetFormatPr defaultColWidth="9.00390625" defaultRowHeight="12.75"/>
  <cols>
    <col min="4" max="4" width="7.375" style="6" customWidth="1"/>
    <col min="5" max="5" width="9.125" style="7" customWidth="1"/>
    <col min="6" max="6" width="6.75390625" style="7" customWidth="1"/>
    <col min="7" max="7" width="39.25390625" style="9" customWidth="1"/>
    <col min="8" max="8" width="13.00390625" style="3" customWidth="1"/>
  </cols>
  <sheetData>
    <row r="1" spans="7:11" ht="12.75">
      <c r="G1" s="8"/>
      <c r="H1" s="76" t="s">
        <v>107</v>
      </c>
      <c r="I1" s="76"/>
      <c r="J1" s="76"/>
      <c r="K1" s="76"/>
    </row>
    <row r="2" spans="7:11" ht="12.75">
      <c r="G2" s="8"/>
      <c r="H2" s="76" t="s">
        <v>103</v>
      </c>
      <c r="I2" s="76"/>
      <c r="J2" s="76"/>
      <c r="K2" s="76"/>
    </row>
    <row r="3" spans="7:11" ht="12.75">
      <c r="G3" s="8"/>
      <c r="H3" s="76" t="s">
        <v>1</v>
      </c>
      <c r="I3" s="76"/>
      <c r="J3" s="76"/>
      <c r="K3" s="76"/>
    </row>
    <row r="4" spans="8:11" ht="12.75">
      <c r="H4" s="77" t="s">
        <v>106</v>
      </c>
      <c r="I4" s="77"/>
      <c r="J4" s="77"/>
      <c r="K4" s="77"/>
    </row>
    <row r="5" spans="8:9" ht="12.75">
      <c r="H5" s="10"/>
      <c r="I5" s="10"/>
    </row>
    <row r="7" spans="4:8" ht="30.75" customHeight="1">
      <c r="D7" s="80" t="s">
        <v>94</v>
      </c>
      <c r="E7" s="80"/>
      <c r="F7" s="80"/>
      <c r="G7" s="80"/>
      <c r="H7" s="80"/>
    </row>
    <row r="8" spans="4:7" ht="12.75">
      <c r="D8" s="53"/>
      <c r="F8" s="75"/>
      <c r="G8" s="75"/>
    </row>
    <row r="9" spans="4:9" ht="12.75">
      <c r="D9" s="11" t="s">
        <v>3</v>
      </c>
      <c r="E9" s="11" t="s">
        <v>4</v>
      </c>
      <c r="F9" s="11" t="s">
        <v>5</v>
      </c>
      <c r="G9" s="12" t="s">
        <v>0</v>
      </c>
      <c r="H9" s="13" t="s">
        <v>6</v>
      </c>
      <c r="I9" s="9"/>
    </row>
    <row r="10" spans="4:8" ht="12.75">
      <c r="D10" s="38" t="s">
        <v>7</v>
      </c>
      <c r="E10" s="39"/>
      <c r="F10" s="39"/>
      <c r="G10" s="40" t="s">
        <v>8</v>
      </c>
      <c r="H10" s="14">
        <f>SUM(H11)</f>
        <v>6000</v>
      </c>
    </row>
    <row r="11" spans="4:8" ht="12.75">
      <c r="D11" s="15"/>
      <c r="E11" s="16" t="s">
        <v>65</v>
      </c>
      <c r="F11" s="17"/>
      <c r="G11" s="18" t="s">
        <v>78</v>
      </c>
      <c r="H11" s="19">
        <f>SUM(H12)</f>
        <v>6000</v>
      </c>
    </row>
    <row r="12" spans="4:8" ht="12.75">
      <c r="D12" s="15"/>
      <c r="E12" s="17"/>
      <c r="F12" s="16" t="s">
        <v>28</v>
      </c>
      <c r="G12" s="18" t="s">
        <v>29</v>
      </c>
      <c r="H12" s="19">
        <v>6000</v>
      </c>
    </row>
    <row r="13" spans="4:8" ht="12.75">
      <c r="D13" s="41">
        <v>700</v>
      </c>
      <c r="E13" s="42"/>
      <c r="F13" s="42"/>
      <c r="G13" s="43" t="s">
        <v>17</v>
      </c>
      <c r="H13" s="20">
        <f>H14</f>
        <v>355000</v>
      </c>
    </row>
    <row r="14" spans="4:8" ht="12.75">
      <c r="D14" s="15"/>
      <c r="E14" s="17">
        <v>70005</v>
      </c>
      <c r="F14" s="17"/>
      <c r="G14" s="18" t="s">
        <v>18</v>
      </c>
      <c r="H14" s="19">
        <f>H15</f>
        <v>355000</v>
      </c>
    </row>
    <row r="15" spans="4:8" ht="25.5">
      <c r="D15" s="15"/>
      <c r="E15" s="17"/>
      <c r="F15" s="16" t="s">
        <v>63</v>
      </c>
      <c r="G15" s="18" t="s">
        <v>69</v>
      </c>
      <c r="H15" s="19">
        <v>355000</v>
      </c>
    </row>
    <row r="16" spans="4:8" ht="12.75">
      <c r="D16" s="11"/>
      <c r="E16" s="26"/>
      <c r="F16" s="26"/>
      <c r="G16" s="27" t="s">
        <v>60</v>
      </c>
      <c r="H16" s="2">
        <f>SUM(H13,H10)</f>
        <v>361000</v>
      </c>
    </row>
    <row r="17" spans="4:8" ht="12.75">
      <c r="D17" s="28"/>
      <c r="E17" s="29"/>
      <c r="F17" s="29"/>
      <c r="G17" s="5"/>
      <c r="H17" s="30"/>
    </row>
    <row r="18" spans="4:8" ht="12.75">
      <c r="D18" s="28"/>
      <c r="E18" s="29"/>
      <c r="F18" s="29"/>
      <c r="G18" s="5"/>
      <c r="H18" s="30"/>
    </row>
    <row r="19" spans="4:8" ht="12.75">
      <c r="D19" s="28"/>
      <c r="E19" s="29"/>
      <c r="F19" s="29"/>
      <c r="G19" s="5"/>
      <c r="H19" s="30"/>
    </row>
    <row r="20" spans="4:8" ht="12.75">
      <c r="D20" s="28"/>
      <c r="E20" s="29"/>
      <c r="F20" s="29"/>
      <c r="G20" s="5"/>
      <c r="H20" s="30"/>
    </row>
    <row r="21" spans="4:8" ht="12.75">
      <c r="D21" s="28"/>
      <c r="E21" s="29"/>
      <c r="F21" s="29"/>
      <c r="G21" s="5"/>
      <c r="H21" s="30"/>
    </row>
    <row r="22" spans="4:8" ht="12.75">
      <c r="D22" s="28"/>
      <c r="E22" s="29"/>
      <c r="F22" s="29"/>
      <c r="G22" s="5"/>
      <c r="H22" s="30"/>
    </row>
  </sheetData>
  <mergeCells count="6">
    <mergeCell ref="D7:H7"/>
    <mergeCell ref="F8:G8"/>
    <mergeCell ref="H1:K1"/>
    <mergeCell ref="H3:K3"/>
    <mergeCell ref="H4:K4"/>
    <mergeCell ref="H2:K2"/>
  </mergeCells>
  <printOptions horizontalCentered="1" verticalCentered="1"/>
  <pageMargins left="1.3779527559055118" right="0.7874015748031497" top="0.1968503937007874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Standard</cp:lastModifiedBy>
  <cp:lastPrinted>2004-12-23T11:21:25Z</cp:lastPrinted>
  <dcterms:created xsi:type="dcterms:W3CDTF">2001-11-04T12:47:02Z</dcterms:created>
  <dcterms:modified xsi:type="dcterms:W3CDTF">2006-03-08T07:56:35Z</dcterms:modified>
  <cp:category/>
  <cp:version/>
  <cp:contentType/>
  <cp:contentStatus/>
</cp:coreProperties>
</file>