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wydatki za 2004 rok" sheetId="1" r:id="rId1"/>
  </sheets>
  <definedNames>
    <definedName name="_xlnm.Print_Area" localSheetId="0">'wydatki za 2004 rok'!$A$1:$K$259</definedName>
    <definedName name="_xlnm.Print_Titles" localSheetId="0">'wydatki za 2004 rok'!$11:$11</definedName>
  </definedNames>
  <calcPr fullCalcOnLoad="1"/>
</workbook>
</file>

<file path=xl/sharedStrings.xml><?xml version="1.0" encoding="utf-8"?>
<sst xmlns="http://schemas.openxmlformats.org/spreadsheetml/2006/main" count="200" uniqueCount="105">
  <si>
    <t>W Y K O N A N I E</t>
  </si>
  <si>
    <t>Dział</t>
  </si>
  <si>
    <t>Rozdział</t>
  </si>
  <si>
    <t>Nazwa</t>
  </si>
  <si>
    <t>udział w planie wydatków  w %</t>
  </si>
  <si>
    <t>Plan</t>
  </si>
  <si>
    <t>Wykonanie</t>
  </si>
  <si>
    <t>wykonanie planu w  %</t>
  </si>
  <si>
    <t>udział w wydatkach w %</t>
  </si>
  <si>
    <t>010</t>
  </si>
  <si>
    <t>Rolnictwo i łowiectwo</t>
  </si>
  <si>
    <t>01005</t>
  </si>
  <si>
    <t>Prace geodezyjne - urządzenia na potrzeby rolnictwa</t>
  </si>
  <si>
    <t>w tym:</t>
  </si>
  <si>
    <t>wynagrodzenia i pochodne od wynagrodzeń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</si>
  <si>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</si>
  <si>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</si>
  <si>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</si>
  <si>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</si>
  <si>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</si>
  <si>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</si>
  <si>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</si>
  <si>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powiatowe</t>
  </si>
  <si>
    <t>wydatki majątkowe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</si>
  <si>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</si>
  <si>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</si>
  <si>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</si>
  <si>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</si>
  <si>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</si>
  <si>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</si>
  <si>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</si>
  <si>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</si>
  <si>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</si>
  <si>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</si>
  <si>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</si>
  <si>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Komendy powiatowe Policji</t>
  </si>
  <si>
    <t>Komendy powiatowe Państwowej Straży Pożarnej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</si>
  <si>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</si>
  <si>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</si>
  <si>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</si>
  <si>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</si>
  <si>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rezerwa ogólna</t>
  </si>
  <si>
    <t>rezerwa celowa</t>
  </si>
  <si>
    <t>Oświata i wychowanie</t>
  </si>
  <si>
    <t>Szkoły podstawowe specjlane</t>
  </si>
  <si>
    <t>Licea ogólnokształcące</t>
  </si>
  <si>
    <t>Pozostała działalność</t>
  </si>
  <si>
    <t>Ochrona zdrowia</t>
  </si>
  <si>
    <t>Składki na ubezpieczenia zdrowotne oraz świadczenia dla osób nie objetych obowiązkiem ubezpieczenia zdrowotnego</t>
  </si>
  <si>
    <t>Placówki opiekuńczo-wychowawcze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</si>
  <si>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</si>
  <si>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</si>
  <si>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</si>
  <si>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</si>
  <si>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</si>
  <si>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</si>
  <si>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</si>
  <si>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Pomoc materialna dla uczniów</t>
  </si>
  <si>
    <t>Szkolne schroniska mlodzieżowe</t>
  </si>
  <si>
    <t>Kultura i ochrona dziedzictwa</t>
  </si>
  <si>
    <t>Pozostałe zadania w zakresie kultury</t>
  </si>
  <si>
    <t>Biblioteki</t>
  </si>
  <si>
    <t>Kultura fizyczna i sport</t>
  </si>
  <si>
    <t>Ogółem</t>
  </si>
  <si>
    <t>Bezpieczeństwo publiczne i ochrona przeciwpożarowa</t>
  </si>
  <si>
    <t>Szkoły zawodowe</t>
  </si>
  <si>
    <t>Pozosatała działalność</t>
  </si>
  <si>
    <t>Gimnazja specjalne</t>
  </si>
  <si>
    <t>dotacje z budżetu powiatu</t>
  </si>
  <si>
    <t>Dokształcenie i doskonalenie nauczycieli</t>
  </si>
  <si>
    <t>zadania bieżące z zakresu administracji rządowej oraz inne zadania zlecone ustawami realizowane przez powiat</t>
  </si>
  <si>
    <t>zadania bieżące realizowane przez powiat na podstawie porozumień z organami administracji rządowej</t>
  </si>
  <si>
    <t>Ośrodki adopcyjno-opiekuńcze</t>
  </si>
  <si>
    <t>01017</t>
  </si>
  <si>
    <t>Ochrona roślin</t>
  </si>
  <si>
    <t>Szkolnictwo wyższe</t>
  </si>
  <si>
    <t>Pomoc materialna dla studentów</t>
  </si>
  <si>
    <t>Szpitale ogólne</t>
  </si>
  <si>
    <t>dotacja z budżetu powiatu</t>
  </si>
  <si>
    <t>Zwalczanie narkomanii</t>
  </si>
  <si>
    <t>Pomoc społeczna</t>
  </si>
  <si>
    <t>Świadczenia rodzinne oraz składki na ubezpieczenia emerytalne i rentowe z ubezpieczenia społecznego</t>
  </si>
  <si>
    <t>bieżące zadania własne powiatu finansowane z dotacji budżetu państwa</t>
  </si>
  <si>
    <t>wydatki majatkowe</t>
  </si>
  <si>
    <t>wynagrodzenia i pochodne</t>
  </si>
  <si>
    <t>dotacje z budzetu</t>
  </si>
  <si>
    <t>dotacja z budzetu powiatu</t>
  </si>
  <si>
    <t>pozostale</t>
  </si>
  <si>
    <t xml:space="preserve">                               z wykonania budżetu powiatu</t>
  </si>
  <si>
    <t>wydatków  według  działów  i  rozdziałów</t>
  </si>
  <si>
    <t>za   2005 rok</t>
  </si>
  <si>
    <t xml:space="preserve">Drogi publiczne wojewódzkie </t>
  </si>
  <si>
    <t>Obrona cywilna</t>
  </si>
  <si>
    <t>Szkoły zawodowe specjalne</t>
  </si>
  <si>
    <t>Dokształcanie i doskonalenie zawodowe nauczycieli</t>
  </si>
  <si>
    <t>Zespoły do spraw orzekania o niepełnosprawności</t>
  </si>
  <si>
    <t>Poradnie psychologiczno-pedagogiczne, w tym poradnie specjalistyczne</t>
  </si>
  <si>
    <t>Kolonie i obozy oraz inne formy wypoczynku dzieci i młodzieży szkolnej, a także szkolenia młodzieży</t>
  </si>
  <si>
    <t>w tym :</t>
  </si>
  <si>
    <t>Ratownictwo medyczne</t>
  </si>
  <si>
    <t>Jednostki specjalistycznego poradnictwa,mieszkania chronione i ośrodki interwencji kryzysowej</t>
  </si>
  <si>
    <t>dotacje z budzetu państwa na zakupy inwestycyjne z zakresu administracji rządowej oraz inne zadania zlecone ustawami realizowane przez powiat</t>
  </si>
  <si>
    <t xml:space="preserve">                               Załącznik Nr 2 do sprawozdania</t>
  </si>
  <si>
    <t xml:space="preserve">                               za  2005 rok</t>
  </si>
  <si>
    <t>Pozostałe zadania w zakresie polityki społecznej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</si>
</sst>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0000"/>
    <numFmt numFmtId="170" formatCode="0.0000"/>
    <numFmt numFmtId="171" formatCode="0.000"/>
  </numFmts>
  <fonts count="2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i/>
      <sz val="10"/>
      <color indexed="11"/>
      <name val="Arial"/>
      <family val="2"/>
    </font>
    <font>
      <i/>
      <sz val="10"/>
      <name val="Arial"/>
      <family val="2"/>
    </font>
    <font>
      <sz val="12"/>
      <color indexed="51"/>
      <name val="Arial"/>
      <family val="2"/>
    </font>
    <font>
      <sz val="10"/>
      <color indexed="51"/>
      <name val="Arial"/>
      <family val="2"/>
    </font>
    <font>
      <sz val="12"/>
      <color indexed="46"/>
      <name val="Arial"/>
      <family val="2"/>
    </font>
    <font>
      <sz val="10"/>
      <color indexed="46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sz val="12"/>
      <color indexed="11"/>
      <name val="Arial"/>
      <family val="2"/>
    </font>
    <font>
      <sz val="10"/>
      <color indexed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4" fontId="8" fillId="0" borderId="4" xfId="0" applyNumberFormat="1" applyFont="1" applyBorder="1" applyAlignment="1">
      <alignment wrapText="1"/>
    </xf>
    <xf numFmtId="3" fontId="8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7" xfId="0" applyFont="1" applyBorder="1" applyAlignment="1" quotePrefix="1">
      <alignment horizontal="center" vertical="center"/>
    </xf>
    <xf numFmtId="0" fontId="10" fillId="0" borderId="10" xfId="0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13" xfId="0" applyFont="1" applyBorder="1" applyAlignment="1" quotePrefix="1">
      <alignment horizontal="center" vertical="center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3" fontId="10" fillId="0" borderId="4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8" fillId="0" borderId="5" xfId="0" applyFont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3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0" fontId="10" fillId="0" borderId="15" xfId="0" applyFont="1" applyBorder="1" applyAlignment="1" quotePrefix="1">
      <alignment horizontal="center" vertical="center"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 wrapText="1"/>
    </xf>
    <xf numFmtId="3" fontId="10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3" xfId="0" applyFont="1" applyBorder="1" applyAlignment="1">
      <alignment wrapText="1"/>
    </xf>
    <xf numFmtId="4" fontId="10" fillId="0" borderId="13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3" fontId="12" fillId="0" borderId="5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12" fillId="0" borderId="5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4" fontId="12" fillId="0" borderId="4" xfId="0" applyNumberFormat="1" applyFont="1" applyBorder="1" applyAlignment="1">
      <alignment wrapText="1"/>
    </xf>
    <xf numFmtId="3" fontId="12" fillId="0" borderId="4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wrapText="1"/>
    </xf>
    <xf numFmtId="0" fontId="12" fillId="0" borderId="1" xfId="0" applyFont="1" applyBorder="1" applyAlignment="1">
      <alignment/>
    </xf>
    <xf numFmtId="0" fontId="8" fillId="0" borderId="3" xfId="0" applyFont="1" applyBorder="1" applyAlignment="1">
      <alignment wrapText="1"/>
    </xf>
    <xf numFmtId="3" fontId="10" fillId="2" borderId="5" xfId="0" applyNumberFormat="1" applyFont="1" applyFill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8" xfId="0" applyNumberFormat="1" applyFont="1" applyBorder="1" applyAlignment="1">
      <alignment wrapText="1"/>
    </xf>
    <xf numFmtId="3" fontId="10" fillId="2" borderId="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19" xfId="0" applyFont="1" applyBorder="1" applyAlignment="1">
      <alignment/>
    </xf>
    <xf numFmtId="0" fontId="12" fillId="0" borderId="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3" fontId="10" fillId="0" borderId="8" xfId="0" applyNumberFormat="1" applyFont="1" applyBorder="1" applyAlignment="1">
      <alignment/>
    </xf>
    <xf numFmtId="0" fontId="12" fillId="0" borderId="3" xfId="0" applyFont="1" applyBorder="1" applyAlignment="1">
      <alignment wrapText="1"/>
    </xf>
    <xf numFmtId="0" fontId="10" fillId="0" borderId="13" xfId="0" applyFont="1" applyBorder="1" applyAlignment="1">
      <alignment/>
    </xf>
    <xf numFmtId="0" fontId="8" fillId="0" borderId="5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5" fillId="0" borderId="1" xfId="0" applyNumberFormat="1" applyFont="1" applyBorder="1" applyAlignment="1">
      <alignment/>
    </xf>
    <xf numFmtId="3" fontId="12" fillId="2" borderId="5" xfId="0" applyNumberFormat="1" applyFont="1" applyFill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0" fillId="0" borderId="7" xfId="0" applyFont="1" applyBorder="1" applyAlignment="1">
      <alignment horizontal="center" vertical="center"/>
    </xf>
    <xf numFmtId="4" fontId="12" fillId="0" borderId="21" xfId="0" applyNumberFormat="1" applyFont="1" applyBorder="1" applyAlignment="1">
      <alignment wrapText="1"/>
    </xf>
    <xf numFmtId="3" fontId="12" fillId="0" borderId="18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5" xfId="0" applyFont="1" applyFill="1" applyBorder="1" applyAlignment="1">
      <alignment wrapText="1"/>
    </xf>
    <xf numFmtId="3" fontId="10" fillId="0" borderId="5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/>
    </xf>
    <xf numFmtId="4" fontId="12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1" xfId="0" applyNumberFormat="1" applyFont="1" applyBorder="1" applyAlignment="1">
      <alignment wrapText="1"/>
    </xf>
    <xf numFmtId="4" fontId="8" fillId="0" borderId="9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4" fontId="8" fillId="0" borderId="11" xfId="0" applyNumberFormat="1" applyFont="1" applyBorder="1" applyAlignment="1">
      <alignment wrapText="1"/>
    </xf>
    <xf numFmtId="3" fontId="10" fillId="0" borderId="3" xfId="0" applyNumberFormat="1" applyFont="1" applyBorder="1" applyAlignment="1">
      <alignment/>
    </xf>
    <xf numFmtId="4" fontId="8" fillId="0" borderId="21" xfId="0" applyNumberFormat="1" applyFont="1" applyBorder="1" applyAlignment="1">
      <alignment wrapText="1"/>
    </xf>
    <xf numFmtId="3" fontId="10" fillId="0" borderId="18" xfId="0" applyNumberFormat="1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/>
    </xf>
    <xf numFmtId="0" fontId="12" fillId="0" borderId="7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12" fillId="0" borderId="3" xfId="0" applyNumberFormat="1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2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5" xfId="0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3" fontId="12" fillId="0" borderId="15" xfId="0" applyNumberFormat="1" applyFont="1" applyBorder="1" applyAlignment="1">
      <alignment/>
    </xf>
    <xf numFmtId="0" fontId="10" fillId="0" borderId="7" xfId="0" applyFont="1" applyBorder="1" applyAlignment="1">
      <alignment wrapText="1"/>
    </xf>
    <xf numFmtId="4" fontId="10" fillId="0" borderId="21" xfId="0" applyNumberFormat="1" applyFont="1" applyBorder="1" applyAlignment="1">
      <alignment wrapText="1"/>
    </xf>
    <xf numFmtId="4" fontId="10" fillId="0" borderId="6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8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0" fontId="9" fillId="0" borderId="0" xfId="0" applyFont="1" applyFill="1" applyBorder="1" applyAlignment="1">
      <alignment wrapText="1"/>
    </xf>
    <xf numFmtId="4" fontId="13" fillId="0" borderId="0" xfId="0" applyNumberFormat="1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5"/>
  <sheetViews>
    <sheetView tabSelected="1" zoomScale="60" zoomScaleNormal="60" workbookViewId="0" topLeftCell="A1">
      <selection activeCell="A1" sqref="A1:I246"/>
    </sheetView>
  </sheetViews>
  <sheetFormatPr defaultColWidth="9.00390625" defaultRowHeight="12.75"/>
  <cols>
    <col min="1" max="1" width="7.875" style="0" customWidth="1"/>
    <col min="2" max="2" width="11.875" style="0" customWidth="1"/>
    <col min="3" max="3" width="49.75390625" style="0" customWidth="1"/>
    <col min="4" max="4" width="2.75390625" style="0" hidden="1" customWidth="1"/>
    <col min="5" max="5" width="14.00390625" style="0" customWidth="1"/>
    <col min="6" max="6" width="16.375" style="0" customWidth="1"/>
    <col min="7" max="7" width="15.25390625" style="0" customWidth="1"/>
    <col min="8" max="8" width="8.75390625" style="0" hidden="1" customWidth="1"/>
    <col min="9" max="9" width="5.625" style="0" customWidth="1"/>
    <col min="10" max="10" width="12.75390625" style="0" bestFit="1" customWidth="1"/>
  </cols>
  <sheetData>
    <row r="1" spans="1:9" ht="15">
      <c r="A1" s="6"/>
      <c r="B1" s="6"/>
      <c r="C1" s="6"/>
      <c r="D1" s="6"/>
      <c r="E1" s="6" t="s">
        <v>102</v>
      </c>
      <c r="F1" s="6"/>
      <c r="G1" s="6"/>
      <c r="H1" s="6"/>
      <c r="I1" s="6"/>
    </row>
    <row r="2" spans="1:9" ht="15">
      <c r="A2" s="6"/>
      <c r="B2" s="6"/>
      <c r="C2" s="6"/>
      <c r="D2" s="6"/>
      <c r="E2" s="6" t="s">
        <v>88</v>
      </c>
      <c r="F2" s="6"/>
      <c r="G2" s="6"/>
      <c r="H2" s="6"/>
      <c r="I2" s="6"/>
    </row>
    <row r="3" spans="1:9" ht="15">
      <c r="A3" s="6"/>
      <c r="B3" s="6"/>
      <c r="C3" s="6"/>
      <c r="D3" s="6"/>
      <c r="E3" s="6" t="s">
        <v>103</v>
      </c>
      <c r="F3" s="6"/>
      <c r="G3" s="6"/>
      <c r="H3" s="6"/>
      <c r="I3" s="6"/>
    </row>
    <row r="4" spans="1:9" ht="15" hidden="1">
      <c r="A4" s="6"/>
      <c r="B4" s="6"/>
      <c r="C4" s="6"/>
      <c r="D4" s="6"/>
      <c r="E4" s="6"/>
      <c r="F4" s="6"/>
      <c r="G4" s="6"/>
      <c r="H4" s="7"/>
      <c r="I4" s="6"/>
    </row>
    <row r="5" spans="1:9" ht="15">
      <c r="A5" s="6"/>
      <c r="B5" s="6"/>
      <c r="C5" s="6"/>
      <c r="D5" s="6"/>
      <c r="E5" s="6"/>
      <c r="F5" s="6"/>
      <c r="G5" s="6"/>
      <c r="H5" s="6"/>
      <c r="I5" s="6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10" s="1" customFormat="1" ht="15.75">
      <c r="A7" s="188" t="s">
        <v>0</v>
      </c>
      <c r="B7" s="188"/>
      <c r="C7" s="188"/>
      <c r="D7" s="188"/>
      <c r="E7" s="188"/>
      <c r="F7" s="188"/>
      <c r="G7" s="188"/>
      <c r="H7" s="188"/>
      <c r="I7" s="8"/>
      <c r="J7" s="9"/>
    </row>
    <row r="8" spans="1:10" s="1" customFormat="1" ht="15.75">
      <c r="A8" s="188" t="s">
        <v>89</v>
      </c>
      <c r="B8" s="188"/>
      <c r="C8" s="188"/>
      <c r="D8" s="188"/>
      <c r="E8" s="188"/>
      <c r="F8" s="188"/>
      <c r="G8" s="188"/>
      <c r="H8" s="188"/>
      <c r="I8" s="8"/>
      <c r="J8" s="9"/>
    </row>
    <row r="9" spans="1:10" s="1" customFormat="1" ht="15.75">
      <c r="A9" s="188" t="s">
        <v>90</v>
      </c>
      <c r="B9" s="188"/>
      <c r="C9" s="188"/>
      <c r="D9" s="188"/>
      <c r="E9" s="188"/>
      <c r="F9" s="188"/>
      <c r="G9" s="188"/>
      <c r="H9" s="188"/>
      <c r="I9" s="8"/>
      <c r="J9" s="9"/>
    </row>
    <row r="10" spans="1:15" ht="15">
      <c r="A10" s="9"/>
      <c r="B10" s="9"/>
      <c r="C10" s="9"/>
      <c r="D10" s="9"/>
      <c r="E10" s="9"/>
      <c r="F10" s="9"/>
      <c r="G10" s="9"/>
      <c r="H10" s="9"/>
      <c r="I10" s="8"/>
      <c r="J10" s="10"/>
      <c r="L10" s="6"/>
      <c r="M10" s="6"/>
      <c r="N10" s="6"/>
      <c r="O10" s="6"/>
    </row>
    <row r="11" spans="1:15" ht="40.5" customHeight="1" thickBot="1">
      <c r="A11" s="11" t="s">
        <v>1</v>
      </c>
      <c r="B11" s="11" t="s">
        <v>2</v>
      </c>
      <c r="C11" s="11" t="s">
        <v>3</v>
      </c>
      <c r="D11" s="12" t="s">
        <v>4</v>
      </c>
      <c r="E11" s="11" t="s">
        <v>5</v>
      </c>
      <c r="F11" s="11" t="s">
        <v>6</v>
      </c>
      <c r="G11" s="12" t="s">
        <v>7</v>
      </c>
      <c r="H11" s="13" t="s">
        <v>8</v>
      </c>
      <c r="I11" s="8"/>
      <c r="J11" s="10"/>
      <c r="L11" s="6"/>
      <c r="M11" s="6"/>
      <c r="N11" s="6"/>
      <c r="O11" s="6"/>
    </row>
    <row r="12" spans="1:15" ht="21.75" customHeight="1">
      <c r="A12" s="14" t="s">
        <v>9</v>
      </c>
      <c r="B12" s="15"/>
      <c r="C12" s="16" t="s">
        <v>10</v>
      </c>
      <c r="D12" s="17">
        <f>E12/$E$246*100</f>
        <v>0.18453687256414822</v>
      </c>
      <c r="E12" s="18">
        <f>SUM(E13,E16)</f>
        <v>72600</v>
      </c>
      <c r="F12" s="18">
        <f>SUM(F13,F16)</f>
        <v>72600</v>
      </c>
      <c r="G12" s="19">
        <f>F12/E12*100</f>
        <v>100</v>
      </c>
      <c r="H12" s="20">
        <f>F12/$F$246*100</f>
        <v>0.19692517879368623</v>
      </c>
      <c r="I12" s="8"/>
      <c r="J12" s="10"/>
      <c r="L12" s="6"/>
      <c r="M12" s="6"/>
      <c r="N12" s="6"/>
      <c r="O12" s="6"/>
    </row>
    <row r="13" spans="1:10" ht="50.25" customHeight="1">
      <c r="A13" s="21"/>
      <c r="B13" s="22" t="s">
        <v>11</v>
      </c>
      <c r="C13" s="23" t="s">
        <v>12</v>
      </c>
      <c r="D13" s="24"/>
      <c r="E13" s="25">
        <v>67100</v>
      </c>
      <c r="F13" s="25">
        <f>SUM(F15)</f>
        <v>67100</v>
      </c>
      <c r="G13" s="26">
        <f>F13/E13*100</f>
        <v>100</v>
      </c>
      <c r="H13" s="27"/>
      <c r="I13" s="8"/>
      <c r="J13" s="10"/>
    </row>
    <row r="14" spans="1:10" ht="21.75" customHeight="1">
      <c r="A14" s="21"/>
      <c r="B14" s="28"/>
      <c r="C14" s="29" t="s">
        <v>13</v>
      </c>
      <c r="D14" s="30"/>
      <c r="E14" s="31"/>
      <c r="F14" s="32"/>
      <c r="G14" s="33"/>
      <c r="H14" s="34"/>
      <c r="I14" s="8"/>
      <c r="J14" s="10"/>
    </row>
    <row r="15" spans="1:10" ht="52.5" customHeight="1">
      <c r="A15" s="21"/>
      <c r="B15" s="35"/>
      <c r="C15" s="36" t="s">
        <v>70</v>
      </c>
      <c r="D15" s="37"/>
      <c r="E15" s="38">
        <v>67100</v>
      </c>
      <c r="F15" s="38">
        <v>67100</v>
      </c>
      <c r="G15" s="26">
        <f>F15/E15*100</f>
        <v>100</v>
      </c>
      <c r="H15" s="39"/>
      <c r="I15" s="40"/>
      <c r="J15" s="10"/>
    </row>
    <row r="16" spans="1:10" ht="21.75" customHeight="1">
      <c r="A16" s="21"/>
      <c r="B16" s="41" t="s">
        <v>73</v>
      </c>
      <c r="C16" s="42" t="s">
        <v>74</v>
      </c>
      <c r="D16" s="43"/>
      <c r="E16" s="44">
        <f>SUM(E18)</f>
        <v>5500</v>
      </c>
      <c r="F16" s="44">
        <v>5500</v>
      </c>
      <c r="G16" s="45">
        <f>F16/E16*100</f>
        <v>100</v>
      </c>
      <c r="H16" s="46"/>
      <c r="I16" s="8"/>
      <c r="J16" s="10"/>
    </row>
    <row r="17" spans="1:10" ht="21.75" customHeight="1">
      <c r="A17" s="21"/>
      <c r="B17" s="28"/>
      <c r="C17" s="29" t="s">
        <v>13</v>
      </c>
      <c r="D17" s="30"/>
      <c r="E17" s="31"/>
      <c r="F17" s="31"/>
      <c r="G17" s="47"/>
      <c r="H17" s="34"/>
      <c r="I17" s="8"/>
      <c r="J17" s="10"/>
    </row>
    <row r="18" spans="1:10" ht="49.5" customHeight="1">
      <c r="A18" s="21"/>
      <c r="B18" s="28"/>
      <c r="C18" s="23" t="s">
        <v>71</v>
      </c>
      <c r="D18" s="24"/>
      <c r="E18" s="25">
        <v>5500</v>
      </c>
      <c r="F18" s="38">
        <v>5500</v>
      </c>
      <c r="G18" s="26">
        <f>F18/E18*100</f>
        <v>100</v>
      </c>
      <c r="H18" s="34"/>
      <c r="I18" s="8"/>
      <c r="J18" s="10"/>
    </row>
    <row r="19" spans="1:10" ht="21.75" customHeight="1" hidden="1">
      <c r="A19" s="21"/>
      <c r="B19" s="28"/>
      <c r="C19" s="48"/>
      <c r="D19" s="30"/>
      <c r="E19" s="31"/>
      <c r="F19" s="31"/>
      <c r="G19" s="47"/>
      <c r="H19" s="34"/>
      <c r="I19" s="8"/>
      <c r="J19" s="10"/>
    </row>
    <row r="20" spans="1:10" ht="21.75" customHeight="1" hidden="1">
      <c r="A20" s="21"/>
      <c r="B20" s="28"/>
      <c r="C20" s="48"/>
      <c r="D20" s="49"/>
      <c r="E20" s="50"/>
      <c r="F20" s="50"/>
      <c r="G20" s="51"/>
      <c r="H20" s="52"/>
      <c r="I20" s="8"/>
      <c r="J20" s="10"/>
    </row>
    <row r="21" spans="1:10" ht="21.75" customHeight="1">
      <c r="A21" s="53" t="s">
        <v>15</v>
      </c>
      <c r="B21" s="54"/>
      <c r="C21" s="55" t="s">
        <v>16</v>
      </c>
      <c r="D21" s="56">
        <f>E21/$E$246*100</f>
        <v>0.6357193586626882</v>
      </c>
      <c r="E21" s="57">
        <f>SUM(E22,E25)</f>
        <v>250103</v>
      </c>
      <c r="F21" s="57">
        <f>SUM(F22,F25)</f>
        <v>248976</v>
      </c>
      <c r="G21" s="58">
        <f>F21/E21*100</f>
        <v>99.54938565311092</v>
      </c>
      <c r="H21" s="20">
        <f>F21/$F$246*100</f>
        <v>0.6753394396051905</v>
      </c>
      <c r="I21" s="8"/>
      <c r="J21" s="10"/>
    </row>
    <row r="22" spans="1:10" ht="21.75" customHeight="1">
      <c r="A22" s="21"/>
      <c r="B22" s="22" t="s">
        <v>17</v>
      </c>
      <c r="C22" s="23" t="s">
        <v>18</v>
      </c>
      <c r="D22" s="24"/>
      <c r="E22" s="25">
        <v>248103</v>
      </c>
      <c r="F22" s="25">
        <v>247963</v>
      </c>
      <c r="G22" s="26">
        <f>F22/E22*100</f>
        <v>99.94357182299287</v>
      </c>
      <c r="H22" s="27"/>
      <c r="I22" s="8"/>
      <c r="J22" s="10"/>
    </row>
    <row r="23" spans="1:10" ht="21.75" customHeight="1" hidden="1">
      <c r="A23" s="21"/>
      <c r="B23" s="28"/>
      <c r="C23" s="29"/>
      <c r="D23" s="30"/>
      <c r="E23" s="31"/>
      <c r="F23" s="31"/>
      <c r="G23" s="47"/>
      <c r="H23" s="34"/>
      <c r="I23" s="8"/>
      <c r="J23" s="10"/>
    </row>
    <row r="24" spans="1:10" ht="21.75" customHeight="1" hidden="1">
      <c r="A24" s="21"/>
      <c r="B24" s="59"/>
      <c r="C24" s="60"/>
      <c r="D24" s="61"/>
      <c r="E24" s="62"/>
      <c r="F24" s="62"/>
      <c r="G24" s="63" t="e">
        <f>F24/E24*100</f>
        <v>#DIV/0!</v>
      </c>
      <c r="H24" s="39"/>
      <c r="I24" s="8"/>
      <c r="J24" s="10"/>
    </row>
    <row r="25" spans="1:10" ht="21.75" customHeight="1">
      <c r="A25" s="21"/>
      <c r="B25" s="41" t="s">
        <v>19</v>
      </c>
      <c r="C25" s="64" t="s">
        <v>20</v>
      </c>
      <c r="D25" s="65"/>
      <c r="E25" s="66">
        <v>2000</v>
      </c>
      <c r="F25" s="66">
        <v>1013</v>
      </c>
      <c r="G25" s="67">
        <f>F25/E25*100</f>
        <v>50.64999999999999</v>
      </c>
      <c r="H25" s="34"/>
      <c r="I25" s="8"/>
      <c r="J25" s="10"/>
    </row>
    <row r="26" spans="1:10" ht="21.75" customHeight="1" hidden="1">
      <c r="A26" s="21"/>
      <c r="B26" s="28"/>
      <c r="C26" s="29"/>
      <c r="D26" s="30"/>
      <c r="E26" s="31"/>
      <c r="F26" s="31"/>
      <c r="G26" s="47"/>
      <c r="H26" s="68"/>
      <c r="I26" s="8"/>
      <c r="J26" s="10"/>
    </row>
    <row r="27" spans="1:10" ht="21.75" customHeight="1" hidden="1">
      <c r="A27" s="21"/>
      <c r="B27" s="28"/>
      <c r="C27" s="29"/>
      <c r="D27" s="30"/>
      <c r="E27" s="31"/>
      <c r="F27" s="31"/>
      <c r="G27" s="47" t="e">
        <f>F27/E27*100</f>
        <v>#DIV/0!</v>
      </c>
      <c r="H27" s="68"/>
      <c r="I27" s="8"/>
      <c r="J27" s="10"/>
    </row>
    <row r="28" spans="1:10" ht="21.75" customHeight="1">
      <c r="A28" s="54">
        <v>600</v>
      </c>
      <c r="B28" s="54"/>
      <c r="C28" s="55" t="s">
        <v>21</v>
      </c>
      <c r="D28" s="56">
        <f>E28/$E$246*100</f>
        <v>13.832096000046363</v>
      </c>
      <c r="E28" s="57">
        <f>SUM(E29,E32)</f>
        <v>5441786</v>
      </c>
      <c r="F28" s="57">
        <f>SUM(F29,F32)</f>
        <v>5427864</v>
      </c>
      <c r="G28" s="58">
        <f>F28/E28*100</f>
        <v>99.74416487528175</v>
      </c>
      <c r="H28" s="58">
        <f>F28/$F$246*100</f>
        <v>14.722907557407893</v>
      </c>
      <c r="I28" s="8"/>
      <c r="J28" s="10"/>
    </row>
    <row r="29" spans="1:10" ht="21.75" customHeight="1">
      <c r="A29" s="69"/>
      <c r="B29" s="70">
        <v>60013</v>
      </c>
      <c r="C29" s="23" t="s">
        <v>91</v>
      </c>
      <c r="D29" s="56"/>
      <c r="E29" s="25">
        <v>30000</v>
      </c>
      <c r="F29" s="25">
        <v>30000</v>
      </c>
      <c r="G29" s="26">
        <f>F29/E29*100</f>
        <v>100</v>
      </c>
      <c r="H29" s="71"/>
      <c r="I29" s="8"/>
      <c r="J29" s="10"/>
    </row>
    <row r="30" spans="1:10" ht="21.75" customHeight="1">
      <c r="A30" s="69"/>
      <c r="B30" s="70"/>
      <c r="C30" s="72" t="s">
        <v>13</v>
      </c>
      <c r="D30" s="56"/>
      <c r="E30" s="25"/>
      <c r="F30" s="25"/>
      <c r="G30" s="58"/>
      <c r="H30" s="71"/>
      <c r="I30" s="8"/>
      <c r="J30" s="10"/>
    </row>
    <row r="31" spans="1:10" ht="21.75" customHeight="1">
      <c r="A31" s="69"/>
      <c r="B31" s="70"/>
      <c r="C31" s="72" t="s">
        <v>78</v>
      </c>
      <c r="D31" s="56"/>
      <c r="E31" s="73">
        <v>30000</v>
      </c>
      <c r="F31" s="73">
        <v>30000</v>
      </c>
      <c r="G31" s="74">
        <f>F31/E31*100</f>
        <v>100</v>
      </c>
      <c r="H31" s="71"/>
      <c r="I31" s="8"/>
      <c r="J31" s="10"/>
    </row>
    <row r="32" spans="1:10" ht="21.75" customHeight="1">
      <c r="A32" s="21"/>
      <c r="B32" s="70">
        <v>60014</v>
      </c>
      <c r="C32" s="23" t="s">
        <v>22</v>
      </c>
      <c r="D32" s="24"/>
      <c r="E32" s="25">
        <v>5411786</v>
      </c>
      <c r="F32" s="25">
        <v>5397864</v>
      </c>
      <c r="G32" s="26">
        <f>F32/E32*100</f>
        <v>99.74274666440986</v>
      </c>
      <c r="H32" s="68"/>
      <c r="I32" s="75"/>
      <c r="J32" s="10"/>
    </row>
    <row r="33" spans="1:10" ht="21.75" customHeight="1">
      <c r="A33" s="21"/>
      <c r="B33" s="21"/>
      <c r="C33" s="72" t="s">
        <v>13</v>
      </c>
      <c r="D33" s="76"/>
      <c r="E33" s="73"/>
      <c r="F33" s="73"/>
      <c r="G33" s="74"/>
      <c r="H33" s="68"/>
      <c r="I33" s="8"/>
      <c r="J33" s="10"/>
    </row>
    <row r="34" spans="1:10" ht="21.75" customHeight="1">
      <c r="A34" s="21"/>
      <c r="B34" s="21"/>
      <c r="C34" s="77" t="s">
        <v>23</v>
      </c>
      <c r="D34" s="78"/>
      <c r="E34" s="79">
        <v>3156352</v>
      </c>
      <c r="F34" s="79">
        <v>3143936</v>
      </c>
      <c r="G34" s="80">
        <f>F34/E34*100</f>
        <v>99.60663449450506</v>
      </c>
      <c r="H34" s="68"/>
      <c r="I34" s="8"/>
      <c r="J34" s="10"/>
    </row>
    <row r="35" spans="1:10" ht="39" customHeight="1">
      <c r="A35" s="21"/>
      <c r="B35" s="21"/>
      <c r="C35" s="48" t="s">
        <v>14</v>
      </c>
      <c r="D35" s="49"/>
      <c r="E35" s="50">
        <v>907268</v>
      </c>
      <c r="F35" s="50">
        <v>907222</v>
      </c>
      <c r="G35" s="51">
        <f>F35/E35*100</f>
        <v>99.99492983330174</v>
      </c>
      <c r="H35" s="68"/>
      <c r="I35" s="8"/>
      <c r="J35" s="10"/>
    </row>
    <row r="36" spans="1:10" ht="21.75" customHeight="1">
      <c r="A36" s="54">
        <v>700</v>
      </c>
      <c r="B36" s="54"/>
      <c r="C36" s="55" t="s">
        <v>24</v>
      </c>
      <c r="D36" s="56">
        <f>E36/$E$246*100</f>
        <v>2.1175961982964098</v>
      </c>
      <c r="E36" s="57">
        <f>SUM(E37)</f>
        <v>833099</v>
      </c>
      <c r="F36" s="57">
        <f>SUM(F37)</f>
        <v>92579</v>
      </c>
      <c r="G36" s="58">
        <f>F36/E36*100</f>
        <v>11.112604864487894</v>
      </c>
      <c r="H36" s="58">
        <f>F36/$F$246*100</f>
        <v>0.25111757751433444</v>
      </c>
      <c r="I36" s="8"/>
      <c r="J36" s="10"/>
    </row>
    <row r="37" spans="1:10" ht="21.75" customHeight="1">
      <c r="A37" s="21"/>
      <c r="B37" s="70">
        <v>70005</v>
      </c>
      <c r="C37" s="23" t="s">
        <v>25</v>
      </c>
      <c r="D37" s="24"/>
      <c r="E37" s="25">
        <v>833099</v>
      </c>
      <c r="F37" s="25">
        <v>92579</v>
      </c>
      <c r="G37" s="26">
        <f>F37/E37*100</f>
        <v>11.112604864487894</v>
      </c>
      <c r="H37" s="68"/>
      <c r="I37" s="8"/>
      <c r="J37" s="10"/>
    </row>
    <row r="38" spans="1:10" ht="21.75" customHeight="1">
      <c r="A38" s="21"/>
      <c r="B38" s="21"/>
      <c r="C38" s="23" t="s">
        <v>13</v>
      </c>
      <c r="D38" s="24"/>
      <c r="E38" s="25"/>
      <c r="F38" s="25"/>
      <c r="G38" s="26"/>
      <c r="H38" s="68"/>
      <c r="I38" s="8"/>
      <c r="J38" s="10"/>
    </row>
    <row r="39" spans="1:10" ht="45.75" customHeight="1">
      <c r="A39" s="21"/>
      <c r="B39" s="21"/>
      <c r="C39" s="23" t="s">
        <v>70</v>
      </c>
      <c r="D39" s="24"/>
      <c r="E39" s="25">
        <v>6399</v>
      </c>
      <c r="F39" s="25">
        <v>6399</v>
      </c>
      <c r="G39" s="26">
        <f>F39/E39*100</f>
        <v>100</v>
      </c>
      <c r="H39" s="68"/>
      <c r="I39" s="8"/>
      <c r="J39" s="10"/>
    </row>
    <row r="40" spans="1:10" ht="21.75" customHeight="1">
      <c r="A40" s="21"/>
      <c r="B40" s="21"/>
      <c r="C40" s="72" t="s">
        <v>13</v>
      </c>
      <c r="D40" s="24"/>
      <c r="E40" s="25"/>
      <c r="F40" s="25"/>
      <c r="G40" s="26"/>
      <c r="H40" s="68"/>
      <c r="I40" s="8"/>
      <c r="J40" s="10"/>
    </row>
    <row r="41" spans="1:10" ht="21.75" customHeight="1">
      <c r="A41" s="21"/>
      <c r="B41" s="21"/>
      <c r="C41" s="48" t="s">
        <v>23</v>
      </c>
      <c r="D41" s="30"/>
      <c r="E41" s="31">
        <v>820000</v>
      </c>
      <c r="F41" s="31">
        <v>82000</v>
      </c>
      <c r="G41" s="47">
        <f>F41/E41*100</f>
        <v>10</v>
      </c>
      <c r="H41" s="68"/>
      <c r="I41" s="8"/>
      <c r="J41" s="10"/>
    </row>
    <row r="42" spans="1:22" s="2" customFormat="1" ht="21.75" customHeight="1">
      <c r="A42" s="54">
        <v>710</v>
      </c>
      <c r="B42" s="54"/>
      <c r="C42" s="55" t="s">
        <v>26</v>
      </c>
      <c r="D42" s="56">
        <f>E42/$E$246*100</f>
        <v>0.7129833712705728</v>
      </c>
      <c r="E42" s="57">
        <f>SUM(E43,E46,E51)</f>
        <v>280500</v>
      </c>
      <c r="F42" s="57">
        <f>SUM(F43,F46,F51)</f>
        <v>277081</v>
      </c>
      <c r="G42" s="58">
        <f>F42/E42*100</f>
        <v>98.78110516934046</v>
      </c>
      <c r="H42" s="81">
        <f>F42/$F$246*100</f>
        <v>0.7515733535169887</v>
      </c>
      <c r="I42" s="82"/>
      <c r="J42" s="83"/>
      <c r="M42"/>
      <c r="N42"/>
      <c r="O42"/>
      <c r="P42"/>
      <c r="Q42"/>
      <c r="R42"/>
      <c r="S42"/>
      <c r="T42"/>
      <c r="U42"/>
      <c r="V42"/>
    </row>
    <row r="43" spans="1:10" ht="34.5" customHeight="1">
      <c r="A43" s="21"/>
      <c r="B43" s="70">
        <v>71013</v>
      </c>
      <c r="C43" s="23" t="s">
        <v>27</v>
      </c>
      <c r="D43" s="24"/>
      <c r="E43" s="25">
        <v>105000</v>
      </c>
      <c r="F43" s="25">
        <v>105000</v>
      </c>
      <c r="G43" s="26">
        <f>F43/E43*100</f>
        <v>100</v>
      </c>
      <c r="H43" s="84"/>
      <c r="I43" s="8"/>
      <c r="J43" s="10"/>
    </row>
    <row r="44" spans="1:10" ht="21.75" customHeight="1">
      <c r="A44" s="21"/>
      <c r="B44" s="21"/>
      <c r="C44" s="23" t="s">
        <v>13</v>
      </c>
      <c r="D44" s="24"/>
      <c r="E44" s="25"/>
      <c r="F44" s="25"/>
      <c r="G44" s="26"/>
      <c r="H44" s="68"/>
      <c r="I44" s="8"/>
      <c r="J44" s="10"/>
    </row>
    <row r="45" spans="1:10" ht="45.75" customHeight="1">
      <c r="A45" s="21"/>
      <c r="B45" s="85"/>
      <c r="C45" s="42" t="s">
        <v>70</v>
      </c>
      <c r="D45" s="43"/>
      <c r="E45" s="44">
        <v>105000</v>
      </c>
      <c r="F45" s="44">
        <v>105000</v>
      </c>
      <c r="G45" s="45">
        <f>F45/E45*100</f>
        <v>100</v>
      </c>
      <c r="H45" s="86"/>
      <c r="I45" s="8"/>
      <c r="J45" s="10"/>
    </row>
    <row r="46" spans="1:10" ht="21.75" customHeight="1">
      <c r="A46" s="21"/>
      <c r="B46" s="85">
        <v>71014</v>
      </c>
      <c r="C46" s="42" t="s">
        <v>28</v>
      </c>
      <c r="D46" s="43"/>
      <c r="E46" s="44">
        <v>3500</v>
      </c>
      <c r="F46" s="44">
        <v>90</v>
      </c>
      <c r="G46" s="45">
        <f>F46/E46*100</f>
        <v>2.571428571428571</v>
      </c>
      <c r="H46" s="87"/>
      <c r="I46" s="8"/>
      <c r="J46" s="10"/>
    </row>
    <row r="47" spans="1:10" ht="21.75" customHeight="1" hidden="1">
      <c r="A47" s="21"/>
      <c r="B47" s="21"/>
      <c r="C47" s="29"/>
      <c r="D47" s="30"/>
      <c r="E47" s="31"/>
      <c r="F47" s="31"/>
      <c r="G47" s="47"/>
      <c r="H47" s="68"/>
      <c r="I47" s="8"/>
      <c r="J47" s="10"/>
    </row>
    <row r="48" spans="1:10" ht="21.75" customHeight="1" hidden="1">
      <c r="A48" s="21"/>
      <c r="B48" s="88"/>
      <c r="C48" s="60"/>
      <c r="D48" s="61"/>
      <c r="E48" s="62"/>
      <c r="F48" s="62"/>
      <c r="G48" s="63"/>
      <c r="H48" s="86"/>
      <c r="I48" s="8"/>
      <c r="J48" s="10"/>
    </row>
    <row r="49" spans="1:10" ht="21.75" customHeight="1" hidden="1">
      <c r="A49" s="21"/>
      <c r="B49" s="21"/>
      <c r="C49" s="29"/>
      <c r="D49" s="30"/>
      <c r="E49" s="31"/>
      <c r="F49" s="31"/>
      <c r="G49" s="47"/>
      <c r="H49" s="68"/>
      <c r="I49" s="8"/>
      <c r="J49" s="10"/>
    </row>
    <row r="50" spans="1:10" ht="21.75" customHeight="1" hidden="1">
      <c r="A50" s="21"/>
      <c r="B50" s="21"/>
      <c r="C50" s="29"/>
      <c r="D50" s="30"/>
      <c r="E50" s="31"/>
      <c r="F50" s="31"/>
      <c r="G50" s="45" t="e">
        <f>F50/E50*100</f>
        <v>#DIV/0!</v>
      </c>
      <c r="H50" s="68"/>
      <c r="I50" s="8"/>
      <c r="J50" s="10"/>
    </row>
    <row r="51" spans="1:10" ht="21.75" customHeight="1">
      <c r="A51" s="21"/>
      <c r="B51" s="70">
        <v>71015</v>
      </c>
      <c r="C51" s="23" t="s">
        <v>29</v>
      </c>
      <c r="D51" s="24"/>
      <c r="E51" s="25">
        <v>172000</v>
      </c>
      <c r="F51" s="25">
        <v>171991</v>
      </c>
      <c r="G51" s="26">
        <f>F51/E51*100</f>
        <v>99.99476744186046</v>
      </c>
      <c r="H51" s="68"/>
      <c r="I51" s="8"/>
      <c r="J51" s="10"/>
    </row>
    <row r="52" spans="1:10" ht="21.75" customHeight="1">
      <c r="A52" s="21"/>
      <c r="B52" s="21"/>
      <c r="C52" s="23" t="s">
        <v>13</v>
      </c>
      <c r="D52" s="24"/>
      <c r="E52" s="25"/>
      <c r="F52" s="25"/>
      <c r="G52" s="26"/>
      <c r="H52" s="68"/>
      <c r="I52" s="8"/>
      <c r="J52" s="10"/>
    </row>
    <row r="53" spans="1:10" ht="51" customHeight="1">
      <c r="A53" s="21"/>
      <c r="B53" s="21"/>
      <c r="C53" s="36" t="s">
        <v>70</v>
      </c>
      <c r="D53" s="89"/>
      <c r="E53" s="25">
        <v>172000</v>
      </c>
      <c r="F53" s="25">
        <v>171991</v>
      </c>
      <c r="G53" s="26">
        <f>F53/E53*100</f>
        <v>99.99476744186046</v>
      </c>
      <c r="H53" s="68"/>
      <c r="I53" s="8"/>
      <c r="J53" s="10"/>
    </row>
    <row r="54" spans="1:10" ht="21.75" customHeight="1">
      <c r="A54" s="85"/>
      <c r="B54" s="85"/>
      <c r="C54" s="77" t="s">
        <v>13</v>
      </c>
      <c r="D54" s="78"/>
      <c r="E54" s="79"/>
      <c r="F54" s="79"/>
      <c r="G54" s="80"/>
      <c r="H54" s="90"/>
      <c r="I54" s="8"/>
      <c r="J54" s="10"/>
    </row>
    <row r="55" spans="1:10" ht="21.75" customHeight="1" hidden="1">
      <c r="A55" s="21"/>
      <c r="B55" s="21"/>
      <c r="C55" s="48" t="s">
        <v>23</v>
      </c>
      <c r="D55" s="49"/>
      <c r="E55" s="50">
        <v>0</v>
      </c>
      <c r="F55" s="50">
        <v>0</v>
      </c>
      <c r="G55" s="51"/>
      <c r="H55" s="90"/>
      <c r="I55" s="8"/>
      <c r="J55" s="10"/>
    </row>
    <row r="56" spans="1:10" ht="31.5" customHeight="1">
      <c r="A56" s="70"/>
      <c r="B56" s="70"/>
      <c r="C56" s="72" t="s">
        <v>14</v>
      </c>
      <c r="D56" s="76"/>
      <c r="E56" s="73">
        <v>154807</v>
      </c>
      <c r="F56" s="73">
        <v>154804</v>
      </c>
      <c r="G56" s="74">
        <f>F56/E56*100</f>
        <v>99.99806210313487</v>
      </c>
      <c r="H56" s="90"/>
      <c r="I56" s="8"/>
      <c r="J56" s="10"/>
    </row>
    <row r="57" spans="1:22" s="2" customFormat="1" ht="21.75" customHeight="1">
      <c r="A57" s="54">
        <v>750</v>
      </c>
      <c r="B57" s="54"/>
      <c r="C57" s="91" t="s">
        <v>30</v>
      </c>
      <c r="D57" s="56">
        <f>E57/$E$246*100</f>
        <v>10.725481296183943</v>
      </c>
      <c r="E57" s="57">
        <f>SUM(E58,E63,E64,E73,E81)</f>
        <v>4219590</v>
      </c>
      <c r="F57" s="57">
        <f>SUM(F58,F63,F64,F73)</f>
        <v>4105091</v>
      </c>
      <c r="G57" s="58">
        <f>F57/E57*100</f>
        <v>97.28648991963674</v>
      </c>
      <c r="H57" s="81">
        <f>F57/$F$246*100</f>
        <v>11.134928087318903</v>
      </c>
      <c r="I57" s="82"/>
      <c r="J57" s="83"/>
      <c r="M57"/>
      <c r="N57"/>
      <c r="O57"/>
      <c r="P57"/>
      <c r="Q57"/>
      <c r="R57"/>
      <c r="S57"/>
      <c r="T57"/>
      <c r="U57"/>
      <c r="V57"/>
    </row>
    <row r="58" spans="1:10" ht="21.75" customHeight="1">
      <c r="A58" s="21"/>
      <c r="B58" s="70">
        <v>75011</v>
      </c>
      <c r="C58" s="23" t="s">
        <v>31</v>
      </c>
      <c r="D58" s="24"/>
      <c r="E58" s="25">
        <v>157500</v>
      </c>
      <c r="F58" s="25">
        <v>157500</v>
      </c>
      <c r="G58" s="26">
        <f>F58/E58*100</f>
        <v>100</v>
      </c>
      <c r="H58" s="84"/>
      <c r="I58" s="8"/>
      <c r="J58" s="10"/>
    </row>
    <row r="59" spans="1:10" ht="44.25" customHeight="1">
      <c r="A59" s="85"/>
      <c r="B59" s="70"/>
      <c r="C59" s="23" t="s">
        <v>70</v>
      </c>
      <c r="D59" s="24"/>
      <c r="E59" s="92">
        <v>145500</v>
      </c>
      <c r="F59" s="25">
        <v>145500</v>
      </c>
      <c r="G59" s="26">
        <f>F59/E59*100</f>
        <v>100</v>
      </c>
      <c r="H59" s="68"/>
      <c r="I59" s="8"/>
      <c r="J59" s="10"/>
    </row>
    <row r="60" spans="1:10" ht="48" customHeight="1">
      <c r="A60" s="21"/>
      <c r="B60" s="21"/>
      <c r="C60" s="93" t="s">
        <v>71</v>
      </c>
      <c r="D60" s="94"/>
      <c r="E60" s="95">
        <v>12000</v>
      </c>
      <c r="F60" s="44">
        <v>12000</v>
      </c>
      <c r="G60" s="45">
        <f>F60/E60*100</f>
        <v>100</v>
      </c>
      <c r="H60" s="68"/>
      <c r="I60" s="8"/>
      <c r="J60" s="10"/>
    </row>
    <row r="61" spans="1:10" ht="21.75" customHeight="1">
      <c r="A61" s="21"/>
      <c r="B61" s="21"/>
      <c r="C61" s="72" t="s">
        <v>13</v>
      </c>
      <c r="D61" s="76"/>
      <c r="E61" s="73"/>
      <c r="F61" s="96"/>
      <c r="G61" s="74"/>
      <c r="H61" s="90"/>
      <c r="I61" s="8"/>
      <c r="J61" s="10"/>
    </row>
    <row r="62" spans="1:10" ht="33" customHeight="1">
      <c r="A62" s="21"/>
      <c r="B62" s="21"/>
      <c r="C62" s="77" t="s">
        <v>14</v>
      </c>
      <c r="D62" s="49"/>
      <c r="E62" s="50">
        <v>157500</v>
      </c>
      <c r="F62" s="97">
        <v>157500</v>
      </c>
      <c r="G62" s="51">
        <f>F62/E62*100</f>
        <v>100</v>
      </c>
      <c r="H62" s="98"/>
      <c r="I62" s="8"/>
      <c r="J62" s="10"/>
    </row>
    <row r="63" spans="1:10" ht="21.75" customHeight="1">
      <c r="A63" s="21"/>
      <c r="B63" s="70">
        <v>75019</v>
      </c>
      <c r="C63" s="99" t="s">
        <v>32</v>
      </c>
      <c r="D63" s="24"/>
      <c r="E63" s="25">
        <v>255109</v>
      </c>
      <c r="F63" s="25">
        <v>252931</v>
      </c>
      <c r="G63" s="26">
        <f>F63/E63*100</f>
        <v>99.14624729037392</v>
      </c>
      <c r="H63" s="100"/>
      <c r="I63" s="8"/>
      <c r="J63" s="10"/>
    </row>
    <row r="64" spans="1:10" ht="21.75" customHeight="1">
      <c r="A64" s="21"/>
      <c r="B64" s="70">
        <v>75020</v>
      </c>
      <c r="C64" s="99" t="s">
        <v>33</v>
      </c>
      <c r="D64" s="24"/>
      <c r="E64" s="25">
        <v>3773981</v>
      </c>
      <c r="F64" s="25">
        <v>3668802</v>
      </c>
      <c r="G64" s="26">
        <f>F64/E64*100</f>
        <v>97.21304903230832</v>
      </c>
      <c r="H64" s="87"/>
      <c r="I64" s="8"/>
      <c r="J64" s="10"/>
    </row>
    <row r="65" spans="1:10" ht="21.75" customHeight="1" hidden="1">
      <c r="A65" s="21"/>
      <c r="B65" s="21"/>
      <c r="C65" s="101"/>
      <c r="D65" s="49"/>
      <c r="E65" s="50"/>
      <c r="F65" s="50"/>
      <c r="G65" s="51"/>
      <c r="H65" s="90"/>
      <c r="I65" s="8"/>
      <c r="J65" s="10"/>
    </row>
    <row r="66" spans="1:10" ht="21.75" customHeight="1" hidden="1">
      <c r="A66" s="21"/>
      <c r="B66" s="21"/>
      <c r="C66" s="101"/>
      <c r="D66" s="49"/>
      <c r="E66" s="50"/>
      <c r="F66" s="50"/>
      <c r="G66" s="51"/>
      <c r="H66" s="90"/>
      <c r="I66" s="8"/>
      <c r="J66" s="10"/>
    </row>
    <row r="67" spans="1:10" ht="21.75" customHeight="1" hidden="1">
      <c r="A67" s="21"/>
      <c r="B67" s="21"/>
      <c r="C67" s="101"/>
      <c r="D67" s="49"/>
      <c r="E67" s="50"/>
      <c r="F67" s="50"/>
      <c r="G67" s="51"/>
      <c r="H67" s="90"/>
      <c r="I67" s="8"/>
      <c r="J67" s="10"/>
    </row>
    <row r="68" spans="1:10" ht="21.75" customHeight="1">
      <c r="A68" s="21"/>
      <c r="B68" s="21"/>
      <c r="C68" s="77" t="s">
        <v>13</v>
      </c>
      <c r="D68" s="78"/>
      <c r="E68" s="79"/>
      <c r="F68" s="79"/>
      <c r="G68" s="80"/>
      <c r="H68" s="90"/>
      <c r="I68" s="8"/>
      <c r="J68" s="10"/>
    </row>
    <row r="69" spans="1:10" ht="21.75" customHeight="1" hidden="1">
      <c r="A69" s="21"/>
      <c r="B69" s="21"/>
      <c r="C69" s="101"/>
      <c r="D69" s="49"/>
      <c r="E69" s="50"/>
      <c r="F69" s="50"/>
      <c r="G69" s="51"/>
      <c r="H69" s="90"/>
      <c r="I69" s="8"/>
      <c r="J69" s="10"/>
    </row>
    <row r="70" spans="1:10" ht="21.75" customHeight="1">
      <c r="A70" s="21"/>
      <c r="B70" s="21"/>
      <c r="C70" s="77" t="s">
        <v>23</v>
      </c>
      <c r="D70" s="78"/>
      <c r="E70" s="79">
        <v>10000</v>
      </c>
      <c r="F70" s="79">
        <v>9500</v>
      </c>
      <c r="G70" s="80">
        <f>F70/E70*100</f>
        <v>95</v>
      </c>
      <c r="H70" s="90"/>
      <c r="I70" s="8"/>
      <c r="J70" s="10"/>
    </row>
    <row r="71" spans="1:10" ht="40.5" customHeight="1">
      <c r="A71" s="85"/>
      <c r="B71" s="85"/>
      <c r="C71" s="102" t="s">
        <v>14</v>
      </c>
      <c r="D71" s="78"/>
      <c r="E71" s="79">
        <v>2223613</v>
      </c>
      <c r="F71" s="79">
        <v>2135392</v>
      </c>
      <c r="G71" s="80">
        <f>F71/E71*100</f>
        <v>96.03253803607012</v>
      </c>
      <c r="H71" s="98"/>
      <c r="I71" s="8"/>
      <c r="J71" s="10"/>
    </row>
    <row r="72" spans="1:10" ht="21.75" customHeight="1" hidden="1">
      <c r="A72" s="21"/>
      <c r="B72" s="21"/>
      <c r="C72" s="101"/>
      <c r="D72" s="49"/>
      <c r="E72" s="50"/>
      <c r="F72" s="50"/>
      <c r="G72" s="51"/>
      <c r="H72" s="90"/>
      <c r="I72" s="8"/>
      <c r="J72" s="10"/>
    </row>
    <row r="73" spans="1:10" ht="21.75" customHeight="1">
      <c r="A73" s="21"/>
      <c r="B73" s="70">
        <v>75045</v>
      </c>
      <c r="C73" s="99" t="s">
        <v>34</v>
      </c>
      <c r="D73" s="24"/>
      <c r="E73" s="25">
        <v>33000</v>
      </c>
      <c r="F73" s="25">
        <v>25858</v>
      </c>
      <c r="G73" s="26">
        <f>F73/E73*100</f>
        <v>78.35757575757576</v>
      </c>
      <c r="H73" s="68"/>
      <c r="I73" s="8"/>
      <c r="J73" s="10"/>
    </row>
    <row r="74" spans="1:10" ht="21.75" customHeight="1">
      <c r="A74" s="21"/>
      <c r="B74" s="21"/>
      <c r="C74" s="23" t="s">
        <v>13</v>
      </c>
      <c r="D74" s="24"/>
      <c r="E74" s="25"/>
      <c r="F74" s="25"/>
      <c r="G74" s="26"/>
      <c r="H74" s="68"/>
      <c r="I74" s="8"/>
      <c r="J74" s="10"/>
    </row>
    <row r="75" spans="1:10" ht="51.75" customHeight="1">
      <c r="A75" s="21"/>
      <c r="B75" s="21"/>
      <c r="C75" s="36" t="s">
        <v>70</v>
      </c>
      <c r="D75" s="89"/>
      <c r="E75" s="25">
        <v>26000</v>
      </c>
      <c r="F75" s="25">
        <v>18858</v>
      </c>
      <c r="G75" s="26">
        <f>F75/E75*100</f>
        <v>72.53076923076924</v>
      </c>
      <c r="H75" s="68"/>
      <c r="I75" s="8"/>
      <c r="J75" s="10"/>
    </row>
    <row r="76" spans="1:10" ht="56.25" customHeight="1">
      <c r="A76" s="21"/>
      <c r="B76" s="21"/>
      <c r="C76" s="36" t="s">
        <v>71</v>
      </c>
      <c r="D76" s="89"/>
      <c r="E76" s="25">
        <v>7000</v>
      </c>
      <c r="F76" s="25">
        <v>7000</v>
      </c>
      <c r="G76" s="26">
        <f>F76/E76*100</f>
        <v>100</v>
      </c>
      <c r="H76" s="68"/>
      <c r="I76" s="8"/>
      <c r="J76" s="10"/>
    </row>
    <row r="77" spans="1:10" ht="21.75" customHeight="1">
      <c r="A77" s="21"/>
      <c r="B77" s="21"/>
      <c r="C77" s="72" t="s">
        <v>13</v>
      </c>
      <c r="D77" s="76"/>
      <c r="E77" s="73"/>
      <c r="F77" s="73"/>
      <c r="G77" s="74"/>
      <c r="H77" s="90"/>
      <c r="I77" s="8"/>
      <c r="J77" s="10"/>
    </row>
    <row r="78" spans="1:10" ht="35.25" customHeight="1">
      <c r="A78" s="21"/>
      <c r="B78" s="21"/>
      <c r="C78" s="101" t="s">
        <v>14</v>
      </c>
      <c r="D78" s="49"/>
      <c r="E78" s="50">
        <v>18895</v>
      </c>
      <c r="F78" s="50">
        <v>16025</v>
      </c>
      <c r="G78" s="51">
        <f>F78/E78*100</f>
        <v>84.81079650701244</v>
      </c>
      <c r="H78" s="90"/>
      <c r="I78" s="8"/>
      <c r="J78" s="10"/>
    </row>
    <row r="79" spans="1:10" ht="21.75" customHeight="1" hidden="1">
      <c r="A79" s="21"/>
      <c r="B79" s="21"/>
      <c r="C79" s="103"/>
      <c r="D79" s="30"/>
      <c r="E79" s="31"/>
      <c r="F79" s="31"/>
      <c r="G79" s="47"/>
      <c r="H79" s="68"/>
      <c r="I79" s="8"/>
      <c r="J79" s="10"/>
    </row>
    <row r="80" spans="1:10" ht="21.75" customHeight="1" hidden="1">
      <c r="A80" s="21"/>
      <c r="B80" s="21"/>
      <c r="C80" s="104"/>
      <c r="D80" s="30"/>
      <c r="E80" s="31"/>
      <c r="F80" s="31"/>
      <c r="G80" s="47"/>
      <c r="H80" s="68"/>
      <c r="I80" s="8"/>
      <c r="J80" s="10"/>
    </row>
    <row r="81" spans="1:10" ht="21.75" customHeight="1" hidden="1">
      <c r="A81" s="21"/>
      <c r="B81" s="21"/>
      <c r="C81" s="104"/>
      <c r="D81" s="30"/>
      <c r="E81" s="31"/>
      <c r="F81" s="31"/>
      <c r="G81" s="47" t="e">
        <f>F81/E81*100</f>
        <v>#DIV/0!</v>
      </c>
      <c r="H81" s="68"/>
      <c r="I81" s="8"/>
      <c r="J81" s="10"/>
    </row>
    <row r="82" spans="1:10" ht="21.75" customHeight="1" hidden="1">
      <c r="A82" s="105"/>
      <c r="B82" s="105"/>
      <c r="C82" s="106"/>
      <c r="D82" s="56">
        <f>E82/$E$246*100</f>
        <v>0</v>
      </c>
      <c r="E82" s="107">
        <f>SUM(E85)</f>
        <v>0</v>
      </c>
      <c r="F82" s="107">
        <f>SUM(F85)</f>
        <v>0</v>
      </c>
      <c r="G82" s="47" t="e">
        <f>F82/E82*100</f>
        <v>#DIV/0!</v>
      </c>
      <c r="H82" s="108"/>
      <c r="I82" s="8"/>
      <c r="J82" s="10"/>
    </row>
    <row r="83" spans="1:10" ht="21.75" customHeight="1" hidden="1">
      <c r="A83" s="105"/>
      <c r="B83" s="109"/>
      <c r="C83" s="110"/>
      <c r="D83" s="30"/>
      <c r="E83" s="31"/>
      <c r="F83" s="31"/>
      <c r="G83" s="47" t="e">
        <f>F83/E83*100</f>
        <v>#DIV/0!</v>
      </c>
      <c r="H83" s="68"/>
      <c r="I83" s="8"/>
      <c r="J83" s="10"/>
    </row>
    <row r="84" spans="1:10" ht="21.75" customHeight="1" hidden="1">
      <c r="A84" s="105"/>
      <c r="B84" s="109"/>
      <c r="C84" s="103"/>
      <c r="D84" s="30"/>
      <c r="E84" s="31"/>
      <c r="F84" s="31"/>
      <c r="G84" s="47"/>
      <c r="H84" s="68"/>
      <c r="I84" s="8"/>
      <c r="J84" s="10"/>
    </row>
    <row r="85" spans="1:10" ht="21.75" customHeight="1" hidden="1">
      <c r="A85" s="105"/>
      <c r="B85" s="109"/>
      <c r="C85" s="111"/>
      <c r="D85" s="30"/>
      <c r="E85" s="31"/>
      <c r="F85" s="31"/>
      <c r="G85" s="47" t="e">
        <f>F85/E85*100</f>
        <v>#DIV/0!</v>
      </c>
      <c r="H85" s="68"/>
      <c r="I85" s="8"/>
      <c r="J85" s="10"/>
    </row>
    <row r="86" spans="1:22" s="2" customFormat="1" ht="40.5" customHeight="1">
      <c r="A86" s="54">
        <v>754</v>
      </c>
      <c r="B86" s="54"/>
      <c r="C86" s="91" t="s">
        <v>64</v>
      </c>
      <c r="D86" s="56">
        <f>E86/$E$246*100</f>
        <v>5.511704606998609</v>
      </c>
      <c r="E86" s="57">
        <f>SUM(E87,E89,E101,E88,E96)</f>
        <v>2168400</v>
      </c>
      <c r="F86" s="57">
        <f>SUM(F87,F89,F101,F88,F96)</f>
        <v>2167062</v>
      </c>
      <c r="G86" s="58">
        <f>F86/E86*100</f>
        <v>99.93829551743221</v>
      </c>
      <c r="H86" s="81">
        <f>F86/$F$246*100</f>
        <v>5.878086388526217</v>
      </c>
      <c r="I86" s="82"/>
      <c r="J86" s="83"/>
      <c r="M86"/>
      <c r="N86"/>
      <c r="O86"/>
      <c r="P86"/>
      <c r="Q86"/>
      <c r="R86"/>
      <c r="S86"/>
      <c r="T86"/>
      <c r="U86"/>
      <c r="V86"/>
    </row>
    <row r="87" spans="1:10" ht="20.25" customHeight="1" hidden="1">
      <c r="A87" s="21"/>
      <c r="B87" s="112"/>
      <c r="C87" s="113"/>
      <c r="D87" s="114"/>
      <c r="E87" s="115"/>
      <c r="F87" s="115"/>
      <c r="G87" s="33"/>
      <c r="H87" s="84"/>
      <c r="I87" s="8"/>
      <c r="J87" s="10"/>
    </row>
    <row r="88" spans="1:10" ht="21.75" customHeight="1">
      <c r="A88" s="21"/>
      <c r="B88" s="70">
        <v>75405</v>
      </c>
      <c r="C88" s="99" t="s">
        <v>35</v>
      </c>
      <c r="D88" s="24"/>
      <c r="E88" s="25">
        <v>30000</v>
      </c>
      <c r="F88" s="25">
        <v>29999</v>
      </c>
      <c r="G88" s="26">
        <f>F88/E88*100</f>
        <v>99.99666666666667</v>
      </c>
      <c r="H88" s="68"/>
      <c r="I88" s="8"/>
      <c r="J88" s="10"/>
    </row>
    <row r="89" spans="1:10" ht="29.25" customHeight="1">
      <c r="A89" s="21"/>
      <c r="B89" s="70">
        <v>75411</v>
      </c>
      <c r="C89" s="99" t="s">
        <v>36</v>
      </c>
      <c r="D89" s="24"/>
      <c r="E89" s="25">
        <v>2132500</v>
      </c>
      <c r="F89" s="25">
        <v>2131807</v>
      </c>
      <c r="G89" s="26">
        <f>F89/E89*100</f>
        <v>99.96750293083235</v>
      </c>
      <c r="H89" s="68"/>
      <c r="I89" s="8"/>
      <c r="J89" s="10"/>
    </row>
    <row r="90" spans="1:10" ht="21.75" customHeight="1">
      <c r="A90" s="21"/>
      <c r="B90" s="21"/>
      <c r="C90" s="23" t="s">
        <v>13</v>
      </c>
      <c r="D90" s="24"/>
      <c r="E90" s="25"/>
      <c r="F90" s="25"/>
      <c r="G90" s="26"/>
      <c r="H90" s="68"/>
      <c r="I90" s="8"/>
      <c r="J90" s="10"/>
    </row>
    <row r="91" spans="1:10" ht="48" customHeight="1">
      <c r="A91" s="21"/>
      <c r="B91" s="21"/>
      <c r="C91" s="93" t="s">
        <v>70</v>
      </c>
      <c r="D91" s="94"/>
      <c r="E91" s="44">
        <v>1860500</v>
      </c>
      <c r="F91" s="44">
        <v>1860500</v>
      </c>
      <c r="G91" s="45">
        <f>F91/E91*100</f>
        <v>100</v>
      </c>
      <c r="H91" s="68"/>
      <c r="I91" s="8"/>
      <c r="J91" s="10"/>
    </row>
    <row r="92" spans="1:10" ht="63.75" customHeight="1">
      <c r="A92" s="21"/>
      <c r="B92" s="21"/>
      <c r="C92" s="23" t="s">
        <v>101</v>
      </c>
      <c r="D92" s="89"/>
      <c r="E92" s="25">
        <v>105000</v>
      </c>
      <c r="F92" s="25">
        <v>105000</v>
      </c>
      <c r="G92" s="26">
        <f>F92/E92*100</f>
        <v>100</v>
      </c>
      <c r="H92" s="68"/>
      <c r="I92" s="8"/>
      <c r="J92" s="10"/>
    </row>
    <row r="93" spans="1:10" ht="21.75" customHeight="1">
      <c r="A93" s="21"/>
      <c r="B93" s="21"/>
      <c r="C93" s="72" t="s">
        <v>13</v>
      </c>
      <c r="D93" s="76"/>
      <c r="E93" s="73"/>
      <c r="F93" s="73"/>
      <c r="G93" s="74"/>
      <c r="H93" s="90"/>
      <c r="I93" s="8"/>
      <c r="J93" s="10"/>
    </row>
    <row r="94" spans="1:10" ht="21.75" customHeight="1">
      <c r="A94" s="21"/>
      <c r="B94" s="21"/>
      <c r="C94" s="72" t="s">
        <v>23</v>
      </c>
      <c r="D94" s="76"/>
      <c r="E94" s="73">
        <v>270000</v>
      </c>
      <c r="F94" s="73">
        <v>270000</v>
      </c>
      <c r="G94" s="74">
        <f aca="true" t="shared" si="0" ref="G94:G105">F94/E94*100</f>
        <v>100</v>
      </c>
      <c r="H94" s="90"/>
      <c r="I94" s="8"/>
      <c r="J94" s="10"/>
    </row>
    <row r="95" spans="1:10" ht="33" customHeight="1">
      <c r="A95" s="21"/>
      <c r="B95" s="21"/>
      <c r="C95" s="101" t="s">
        <v>14</v>
      </c>
      <c r="D95" s="49"/>
      <c r="E95" s="50">
        <v>1466939</v>
      </c>
      <c r="F95" s="50">
        <v>1466939</v>
      </c>
      <c r="G95" s="51">
        <f t="shared" si="0"/>
        <v>100</v>
      </c>
      <c r="H95" s="90"/>
      <c r="I95" s="8"/>
      <c r="J95" s="10"/>
    </row>
    <row r="96" spans="1:10" ht="21.75" customHeight="1">
      <c r="A96" s="21"/>
      <c r="B96" s="70">
        <v>75414</v>
      </c>
      <c r="C96" s="116" t="s">
        <v>92</v>
      </c>
      <c r="D96" s="76"/>
      <c r="E96" s="73">
        <v>5000</v>
      </c>
      <c r="F96" s="73">
        <v>4950</v>
      </c>
      <c r="G96" s="74">
        <f t="shared" si="0"/>
        <v>99</v>
      </c>
      <c r="H96" s="90"/>
      <c r="I96" s="8"/>
      <c r="J96" s="10"/>
    </row>
    <row r="97" spans="1:10" ht="21.75" customHeight="1">
      <c r="A97" s="21"/>
      <c r="B97" s="21"/>
      <c r="C97" s="72" t="s">
        <v>13</v>
      </c>
      <c r="D97" s="76"/>
      <c r="E97" s="73"/>
      <c r="F97" s="73"/>
      <c r="G97" s="74"/>
      <c r="H97" s="90"/>
      <c r="I97" s="8"/>
      <c r="J97" s="10"/>
    </row>
    <row r="98" spans="1:10" ht="46.5" customHeight="1">
      <c r="A98" s="21"/>
      <c r="B98" s="21"/>
      <c r="C98" s="23" t="s">
        <v>101</v>
      </c>
      <c r="D98" s="76"/>
      <c r="E98" s="73">
        <v>5000</v>
      </c>
      <c r="F98" s="73">
        <v>4950</v>
      </c>
      <c r="G98" s="74">
        <f t="shared" si="0"/>
        <v>99</v>
      </c>
      <c r="H98" s="90"/>
      <c r="I98" s="8"/>
      <c r="J98" s="10"/>
    </row>
    <row r="99" spans="1:10" ht="21.75" customHeight="1">
      <c r="A99" s="21"/>
      <c r="B99" s="21"/>
      <c r="C99" s="72" t="s">
        <v>13</v>
      </c>
      <c r="D99" s="76"/>
      <c r="E99" s="73"/>
      <c r="F99" s="73"/>
      <c r="G99" s="74"/>
      <c r="H99" s="90"/>
      <c r="I99" s="8"/>
      <c r="J99" s="10"/>
    </row>
    <row r="100" spans="1:10" ht="21.75" customHeight="1">
      <c r="A100" s="21"/>
      <c r="B100" s="21"/>
      <c r="C100" s="72" t="s">
        <v>23</v>
      </c>
      <c r="D100" s="76"/>
      <c r="E100" s="73">
        <v>5000</v>
      </c>
      <c r="F100" s="73">
        <v>4950</v>
      </c>
      <c r="G100" s="74">
        <f t="shared" si="0"/>
        <v>99</v>
      </c>
      <c r="H100" s="90"/>
      <c r="I100" s="8"/>
      <c r="J100" s="10"/>
    </row>
    <row r="101" spans="1:10" ht="21.75" customHeight="1">
      <c r="A101" s="21"/>
      <c r="B101" s="70">
        <v>75495</v>
      </c>
      <c r="C101" s="99" t="s">
        <v>66</v>
      </c>
      <c r="D101" s="24"/>
      <c r="E101" s="25">
        <v>900</v>
      </c>
      <c r="F101" s="25">
        <v>306</v>
      </c>
      <c r="G101" s="26">
        <f t="shared" si="0"/>
        <v>34</v>
      </c>
      <c r="H101" s="117"/>
      <c r="I101" s="8"/>
      <c r="J101" s="10"/>
    </row>
    <row r="102" spans="1:22" s="2" customFormat="1" ht="21.75" customHeight="1">
      <c r="A102" s="54">
        <v>757</v>
      </c>
      <c r="B102" s="54"/>
      <c r="C102" s="91" t="s">
        <v>37</v>
      </c>
      <c r="D102" s="56">
        <f>E102/$E$246*100</f>
        <v>0.932673755509131</v>
      </c>
      <c r="E102" s="57">
        <f>SUM(E103)</f>
        <v>366930</v>
      </c>
      <c r="F102" s="57">
        <f>SUM(F103)</f>
        <v>366929</v>
      </c>
      <c r="G102" s="58">
        <f t="shared" si="0"/>
        <v>99.99972746845447</v>
      </c>
      <c r="H102" s="81">
        <f>F102/$F$246*100</f>
        <v>0.9952831808483266</v>
      </c>
      <c r="I102" s="82"/>
      <c r="J102" s="83"/>
      <c r="M102"/>
      <c r="N102"/>
      <c r="O102"/>
      <c r="P102"/>
      <c r="Q102"/>
      <c r="R102"/>
      <c r="S102"/>
      <c r="T102"/>
      <c r="U102"/>
      <c r="V102"/>
    </row>
    <row r="103" spans="1:10" ht="49.5" customHeight="1">
      <c r="A103" s="70"/>
      <c r="B103" s="70">
        <v>75702</v>
      </c>
      <c r="C103" s="99" t="s">
        <v>38</v>
      </c>
      <c r="D103" s="24"/>
      <c r="E103" s="25">
        <v>366930</v>
      </c>
      <c r="F103" s="25">
        <v>366929</v>
      </c>
      <c r="G103" s="26">
        <f t="shared" si="0"/>
        <v>99.99972746845447</v>
      </c>
      <c r="H103" s="68"/>
      <c r="I103" s="8"/>
      <c r="J103" s="10"/>
    </row>
    <row r="104" spans="1:22" s="2" customFormat="1" ht="21.75" customHeight="1">
      <c r="A104" s="54">
        <v>758</v>
      </c>
      <c r="B104" s="54"/>
      <c r="C104" s="91" t="s">
        <v>39</v>
      </c>
      <c r="D104" s="56">
        <f>E104/$E$246*100</f>
        <v>3.1331005745527567</v>
      </c>
      <c r="E104" s="57">
        <f>SUM(E105)</f>
        <v>1232616</v>
      </c>
      <c r="F104" s="57">
        <f>SUM(F105)</f>
        <v>0</v>
      </c>
      <c r="G104" s="58">
        <f t="shared" si="0"/>
        <v>0</v>
      </c>
      <c r="H104" s="118">
        <f>F104/$F$246*100</f>
        <v>0</v>
      </c>
      <c r="I104" s="82"/>
      <c r="J104" s="83"/>
      <c r="M104"/>
      <c r="N104"/>
      <c r="O104"/>
      <c r="P104"/>
      <c r="Q104"/>
      <c r="R104"/>
      <c r="S104"/>
      <c r="T104"/>
      <c r="U104"/>
      <c r="V104"/>
    </row>
    <row r="105" spans="1:10" ht="21.75" customHeight="1">
      <c r="A105" s="21"/>
      <c r="B105" s="70">
        <v>75818</v>
      </c>
      <c r="C105" s="99" t="s">
        <v>40</v>
      </c>
      <c r="D105" s="24"/>
      <c r="E105" s="25">
        <v>1232616</v>
      </c>
      <c r="F105" s="25">
        <v>0</v>
      </c>
      <c r="G105" s="74">
        <f t="shared" si="0"/>
        <v>0</v>
      </c>
      <c r="H105" s="68"/>
      <c r="I105" s="8"/>
      <c r="J105" s="10"/>
    </row>
    <row r="106" spans="1:10" ht="21.75" customHeight="1">
      <c r="A106" s="21"/>
      <c r="B106" s="21"/>
      <c r="C106" s="23" t="s">
        <v>13</v>
      </c>
      <c r="D106" s="24"/>
      <c r="E106" s="25"/>
      <c r="F106" s="25"/>
      <c r="G106" s="26"/>
      <c r="H106" s="68"/>
      <c r="I106" s="8"/>
      <c r="J106" s="10"/>
    </row>
    <row r="107" spans="1:10" ht="21.75" customHeight="1">
      <c r="A107" s="21"/>
      <c r="B107" s="21"/>
      <c r="C107" s="23" t="s">
        <v>41</v>
      </c>
      <c r="D107" s="24"/>
      <c r="E107" s="92">
        <v>54512</v>
      </c>
      <c r="F107" s="25"/>
      <c r="G107" s="26">
        <v>0</v>
      </c>
      <c r="H107" s="68"/>
      <c r="I107" s="8"/>
      <c r="J107" s="10"/>
    </row>
    <row r="108" spans="1:10" ht="21.75" customHeight="1">
      <c r="A108" s="21"/>
      <c r="B108" s="21"/>
      <c r="C108" s="103" t="s">
        <v>42</v>
      </c>
      <c r="D108" s="30"/>
      <c r="E108" s="119">
        <v>1178104</v>
      </c>
      <c r="F108" s="31">
        <v>0</v>
      </c>
      <c r="G108" s="51">
        <f>F108/E108*100</f>
        <v>0</v>
      </c>
      <c r="H108" s="68"/>
      <c r="I108" s="8"/>
      <c r="J108" s="10"/>
    </row>
    <row r="109" spans="1:10" ht="21.75" customHeight="1">
      <c r="A109" s="54">
        <v>801</v>
      </c>
      <c r="B109" s="54"/>
      <c r="C109" s="91" t="s">
        <v>43</v>
      </c>
      <c r="D109" s="56">
        <f>E109/$E$246*100</f>
        <v>40.60382345657338</v>
      </c>
      <c r="E109" s="57">
        <f>SUM(E110,E116,E120,E129,E113,E128,E125)</f>
        <v>15974247</v>
      </c>
      <c r="F109" s="57">
        <f>SUM(F110,F116,F120,F129,F113,F128,F125)</f>
        <v>15874624</v>
      </c>
      <c r="G109" s="58">
        <f>F109/E109*100</f>
        <v>99.37635245029077</v>
      </c>
      <c r="H109" s="58">
        <f>F109/$F$246*100</f>
        <v>43.05941004796891</v>
      </c>
      <c r="I109" s="8"/>
      <c r="J109" s="10"/>
    </row>
    <row r="110" spans="1:10" ht="21.75" customHeight="1">
      <c r="A110" s="21"/>
      <c r="B110" s="70">
        <v>80102</v>
      </c>
      <c r="C110" s="99" t="s">
        <v>44</v>
      </c>
      <c r="D110" s="24"/>
      <c r="E110" s="25">
        <v>326396</v>
      </c>
      <c r="F110" s="25">
        <v>324057</v>
      </c>
      <c r="G110" s="26">
        <f>F110/E110*100</f>
        <v>99.28338582580669</v>
      </c>
      <c r="H110" s="84"/>
      <c r="I110" s="8"/>
      <c r="J110" s="10"/>
    </row>
    <row r="111" spans="1:10" ht="21.75" customHeight="1">
      <c r="A111" s="21"/>
      <c r="B111" s="21"/>
      <c r="C111" s="72" t="s">
        <v>13</v>
      </c>
      <c r="D111" s="76"/>
      <c r="E111" s="73"/>
      <c r="F111" s="73"/>
      <c r="G111" s="74"/>
      <c r="H111" s="68"/>
      <c r="I111" s="8"/>
      <c r="J111" s="10"/>
    </row>
    <row r="112" spans="1:10" ht="37.5" customHeight="1">
      <c r="A112" s="21"/>
      <c r="B112" s="21"/>
      <c r="C112" s="101" t="s">
        <v>14</v>
      </c>
      <c r="D112" s="49"/>
      <c r="E112" s="50">
        <v>313901</v>
      </c>
      <c r="F112" s="50">
        <v>311562</v>
      </c>
      <c r="G112" s="51">
        <f>F112/E112*100</f>
        <v>99.2548606089181</v>
      </c>
      <c r="H112" s="86"/>
      <c r="I112" s="8"/>
      <c r="J112" s="10"/>
    </row>
    <row r="113" spans="1:11" ht="21.75" customHeight="1">
      <c r="A113" s="21"/>
      <c r="B113" s="70">
        <v>80111</v>
      </c>
      <c r="C113" s="99" t="s">
        <v>67</v>
      </c>
      <c r="D113" s="24"/>
      <c r="E113" s="25">
        <v>394090</v>
      </c>
      <c r="F113" s="25">
        <v>393635</v>
      </c>
      <c r="G113" s="26">
        <f>F113/E113*100</f>
        <v>99.88454413966353</v>
      </c>
      <c r="H113" s="68"/>
      <c r="I113" s="8"/>
      <c r="J113" s="120"/>
      <c r="K113" s="5"/>
    </row>
    <row r="114" spans="1:10" ht="21.75" customHeight="1">
      <c r="A114" s="21"/>
      <c r="B114" s="21"/>
      <c r="C114" s="101" t="s">
        <v>13</v>
      </c>
      <c r="D114" s="49"/>
      <c r="E114" s="50"/>
      <c r="F114" s="50"/>
      <c r="G114" s="51"/>
      <c r="H114" s="68"/>
      <c r="I114" s="8"/>
      <c r="J114" s="10"/>
    </row>
    <row r="115" spans="1:10" ht="39" customHeight="1">
      <c r="A115" s="21"/>
      <c r="B115" s="85"/>
      <c r="C115" s="72" t="s">
        <v>14</v>
      </c>
      <c r="D115" s="76"/>
      <c r="E115" s="73">
        <v>380233</v>
      </c>
      <c r="F115" s="73">
        <v>379778</v>
      </c>
      <c r="G115" s="74">
        <f>F115/E115*100</f>
        <v>99.88033653049577</v>
      </c>
      <c r="H115" s="86"/>
      <c r="I115" s="8"/>
      <c r="J115" s="10"/>
    </row>
    <row r="116" spans="1:10" ht="21.75" customHeight="1">
      <c r="A116" s="21"/>
      <c r="B116" s="85">
        <v>80120</v>
      </c>
      <c r="C116" s="104" t="s">
        <v>45</v>
      </c>
      <c r="D116" s="43"/>
      <c r="E116" s="44">
        <v>1963014</v>
      </c>
      <c r="F116" s="44">
        <v>1930075</v>
      </c>
      <c r="G116" s="45">
        <f>F116/E116*100</f>
        <v>98.32201909920153</v>
      </c>
      <c r="H116" s="87"/>
      <c r="I116" s="8"/>
      <c r="J116" s="10"/>
    </row>
    <row r="117" spans="1:10" ht="21.75" customHeight="1">
      <c r="A117" s="21"/>
      <c r="B117" s="21"/>
      <c r="C117" s="101" t="s">
        <v>13</v>
      </c>
      <c r="D117" s="49"/>
      <c r="E117" s="50"/>
      <c r="F117" s="50"/>
      <c r="G117" s="51"/>
      <c r="H117" s="68"/>
      <c r="I117" s="8"/>
      <c r="J117" s="10"/>
    </row>
    <row r="118" spans="1:10" ht="21.75" customHeight="1">
      <c r="A118" s="21"/>
      <c r="B118" s="21"/>
      <c r="C118" s="72" t="s">
        <v>23</v>
      </c>
      <c r="D118" s="76"/>
      <c r="E118" s="121">
        <v>53000</v>
      </c>
      <c r="F118" s="121">
        <v>20903</v>
      </c>
      <c r="G118" s="122">
        <f>F118/E118*100</f>
        <v>39.43962264150944</v>
      </c>
      <c r="H118" s="68"/>
      <c r="I118" s="8"/>
      <c r="J118" s="10"/>
    </row>
    <row r="119" spans="1:10" ht="33" customHeight="1">
      <c r="A119" s="85"/>
      <c r="B119" s="85"/>
      <c r="C119" s="102" t="s">
        <v>14</v>
      </c>
      <c r="D119" s="78"/>
      <c r="E119" s="79">
        <v>1289967</v>
      </c>
      <c r="F119" s="79">
        <v>1289967</v>
      </c>
      <c r="G119" s="80">
        <f>F119/E119*100</f>
        <v>100</v>
      </c>
      <c r="H119" s="86"/>
      <c r="I119" s="8"/>
      <c r="J119" s="10"/>
    </row>
    <row r="120" spans="1:10" ht="21.75" customHeight="1">
      <c r="A120" s="21"/>
      <c r="B120" s="85">
        <v>80130</v>
      </c>
      <c r="C120" s="104" t="s">
        <v>65</v>
      </c>
      <c r="D120" s="43"/>
      <c r="E120" s="44">
        <v>12970446</v>
      </c>
      <c r="F120" s="44">
        <v>12912235</v>
      </c>
      <c r="G120" s="45">
        <f>F120/E120*100</f>
        <v>99.55120278824646</v>
      </c>
      <c r="H120" s="87"/>
      <c r="I120" s="8"/>
      <c r="J120" s="10"/>
    </row>
    <row r="121" spans="1:10" ht="21.75" customHeight="1">
      <c r="A121" s="21"/>
      <c r="B121" s="21"/>
      <c r="C121" s="101" t="s">
        <v>13</v>
      </c>
      <c r="D121" s="49"/>
      <c r="E121" s="50"/>
      <c r="F121" s="50"/>
      <c r="G121" s="51"/>
      <c r="H121" s="68"/>
      <c r="I121" s="8"/>
      <c r="J121" s="10"/>
    </row>
    <row r="122" spans="1:10" ht="21.75" customHeight="1">
      <c r="A122" s="21"/>
      <c r="B122" s="21"/>
      <c r="C122" s="72" t="s">
        <v>23</v>
      </c>
      <c r="D122" s="76"/>
      <c r="E122" s="73">
        <v>1129171</v>
      </c>
      <c r="F122" s="73">
        <v>1118609</v>
      </c>
      <c r="G122" s="74">
        <f>F122/E122*100</f>
        <v>99.06462351583596</v>
      </c>
      <c r="H122" s="68"/>
      <c r="I122" s="8"/>
      <c r="J122" s="10"/>
    </row>
    <row r="123" spans="1:10" ht="35.25" customHeight="1">
      <c r="A123" s="21"/>
      <c r="B123" s="21"/>
      <c r="C123" s="102" t="s">
        <v>14</v>
      </c>
      <c r="D123" s="124"/>
      <c r="E123" s="125">
        <v>9550475</v>
      </c>
      <c r="F123" s="79">
        <v>9503117</v>
      </c>
      <c r="G123" s="80">
        <f>F123/E123*100</f>
        <v>99.50412937576402</v>
      </c>
      <c r="H123" s="39"/>
      <c r="I123" s="8"/>
      <c r="J123" s="10"/>
    </row>
    <row r="124" spans="1:10" ht="21.75" customHeight="1">
      <c r="A124" s="21"/>
      <c r="B124" s="123"/>
      <c r="C124" s="72" t="s">
        <v>68</v>
      </c>
      <c r="D124" s="49"/>
      <c r="E124" s="50">
        <v>308000</v>
      </c>
      <c r="F124" s="50">
        <v>307826</v>
      </c>
      <c r="G124" s="51">
        <f>F124/E124*100</f>
        <v>99.94350649350649</v>
      </c>
      <c r="H124" s="68"/>
      <c r="I124" s="8"/>
      <c r="J124" s="10"/>
    </row>
    <row r="125" spans="1:10" ht="21.75" customHeight="1">
      <c r="A125" s="21"/>
      <c r="B125" s="85">
        <v>80134</v>
      </c>
      <c r="C125" s="23" t="s">
        <v>93</v>
      </c>
      <c r="D125" s="76"/>
      <c r="E125" s="25">
        <v>156641</v>
      </c>
      <c r="F125" s="25">
        <v>156236</v>
      </c>
      <c r="G125" s="74">
        <f>F125/E125*100</f>
        <v>99.74144700301964</v>
      </c>
      <c r="H125" s="126"/>
      <c r="I125" s="127"/>
      <c r="J125" s="10"/>
    </row>
    <row r="126" spans="1:10" ht="21.75" customHeight="1">
      <c r="A126" s="21"/>
      <c r="B126" s="21"/>
      <c r="C126" s="72" t="s">
        <v>13</v>
      </c>
      <c r="D126" s="76"/>
      <c r="E126" s="73"/>
      <c r="F126" s="73"/>
      <c r="G126" s="74"/>
      <c r="H126" s="68"/>
      <c r="I126" s="8"/>
      <c r="J126" s="10"/>
    </row>
    <row r="127" spans="1:10" ht="33" customHeight="1">
      <c r="A127" s="21"/>
      <c r="B127" s="21"/>
      <c r="C127" s="102" t="s">
        <v>14</v>
      </c>
      <c r="D127" s="49"/>
      <c r="E127" s="50">
        <v>152593</v>
      </c>
      <c r="F127" s="50">
        <v>152188</v>
      </c>
      <c r="G127" s="51">
        <f>F127/E127*100</f>
        <v>99.73458808726483</v>
      </c>
      <c r="H127" s="68"/>
      <c r="I127" s="8"/>
      <c r="J127" s="10"/>
    </row>
    <row r="128" spans="1:10" ht="21.75" customHeight="1">
      <c r="A128" s="21"/>
      <c r="B128" s="70">
        <v>80146</v>
      </c>
      <c r="C128" s="23" t="s">
        <v>69</v>
      </c>
      <c r="D128" s="24"/>
      <c r="E128" s="25">
        <v>70000</v>
      </c>
      <c r="F128" s="25">
        <v>67806</v>
      </c>
      <c r="G128" s="26">
        <f>F128/E128*100</f>
        <v>96.86571428571429</v>
      </c>
      <c r="H128" s="68"/>
      <c r="I128" s="8"/>
      <c r="J128" s="10"/>
    </row>
    <row r="129" spans="1:10" ht="21.75" customHeight="1">
      <c r="A129" s="21"/>
      <c r="B129" s="70">
        <v>80195</v>
      </c>
      <c r="C129" s="128" t="s">
        <v>46</v>
      </c>
      <c r="D129" s="24"/>
      <c r="E129" s="129">
        <v>93660</v>
      </c>
      <c r="F129" s="25">
        <v>90580</v>
      </c>
      <c r="G129" s="26">
        <f>F129/E129*100</f>
        <v>96.71150971599403</v>
      </c>
      <c r="H129" s="87"/>
      <c r="I129" s="8"/>
      <c r="J129" s="10"/>
    </row>
    <row r="130" spans="1:10" ht="21.75" customHeight="1" hidden="1">
      <c r="A130" s="21"/>
      <c r="B130" s="21"/>
      <c r="C130" s="130"/>
      <c r="D130" s="30"/>
      <c r="E130" s="131"/>
      <c r="F130" s="31"/>
      <c r="G130" s="47"/>
      <c r="H130" s="68"/>
      <c r="I130" s="8"/>
      <c r="J130" s="10"/>
    </row>
    <row r="131" spans="1:10" ht="21.75" customHeight="1" hidden="1">
      <c r="A131" s="21"/>
      <c r="B131" s="21"/>
      <c r="C131" s="29"/>
      <c r="D131" s="30"/>
      <c r="E131" s="131"/>
      <c r="F131" s="131"/>
      <c r="G131" s="47"/>
      <c r="H131" s="68"/>
      <c r="I131" s="8"/>
      <c r="J131" s="10"/>
    </row>
    <row r="132" spans="1:10" ht="21.75" customHeight="1" hidden="1">
      <c r="A132" s="21"/>
      <c r="B132" s="21"/>
      <c r="C132" s="29"/>
      <c r="D132" s="30"/>
      <c r="E132" s="131"/>
      <c r="F132" s="131"/>
      <c r="G132" s="47"/>
      <c r="H132" s="68"/>
      <c r="I132" s="8"/>
      <c r="J132" s="10"/>
    </row>
    <row r="133" spans="1:10" ht="21.75" customHeight="1" hidden="1">
      <c r="A133" s="21"/>
      <c r="B133" s="21"/>
      <c r="C133" s="29"/>
      <c r="D133" s="30"/>
      <c r="E133" s="131"/>
      <c r="F133" s="131"/>
      <c r="G133" s="132"/>
      <c r="H133" s="68"/>
      <c r="I133" s="8"/>
      <c r="J133" s="10"/>
    </row>
    <row r="134" spans="1:10" ht="21.75" customHeight="1">
      <c r="A134" s="54">
        <v>803</v>
      </c>
      <c r="B134" s="70"/>
      <c r="C134" s="55" t="s">
        <v>75</v>
      </c>
      <c r="D134" s="24"/>
      <c r="E134" s="57">
        <f>SUM(E135)</f>
        <v>68512</v>
      </c>
      <c r="F134" s="57">
        <f>SUM(F135)</f>
        <v>68512</v>
      </c>
      <c r="G134" s="58">
        <f>F134/E134*100</f>
        <v>100</v>
      </c>
      <c r="H134" s="126"/>
      <c r="I134" s="133"/>
      <c r="J134" s="10"/>
    </row>
    <row r="135" spans="1:10" ht="21.75" customHeight="1">
      <c r="A135" s="21"/>
      <c r="B135" s="21">
        <v>80309</v>
      </c>
      <c r="C135" s="29" t="s">
        <v>76</v>
      </c>
      <c r="D135" s="30"/>
      <c r="E135" s="31">
        <v>68512</v>
      </c>
      <c r="F135" s="31">
        <v>68512</v>
      </c>
      <c r="G135" s="26">
        <f>F135/E135*100</f>
        <v>100</v>
      </c>
      <c r="H135" s="68"/>
      <c r="I135" s="8"/>
      <c r="J135" s="10"/>
    </row>
    <row r="136" spans="1:10" ht="21.75" customHeight="1">
      <c r="A136" s="54">
        <v>851</v>
      </c>
      <c r="B136" s="54"/>
      <c r="C136" s="55" t="s">
        <v>47</v>
      </c>
      <c r="D136" s="56">
        <f>E136/$E$246*100</f>
        <v>2.8822524357151442</v>
      </c>
      <c r="E136" s="57">
        <f>SUM(E144,E147,E151,E152)</f>
        <v>1133928</v>
      </c>
      <c r="F136" s="57">
        <f>SUM(F144,F147,F151,F152)</f>
        <v>1103582</v>
      </c>
      <c r="G136" s="58">
        <f>F136/E136*100</f>
        <v>97.32381597420647</v>
      </c>
      <c r="H136" s="58">
        <f>F136/$F$246*100</f>
        <v>2.993430890681734</v>
      </c>
      <c r="I136" s="8"/>
      <c r="J136" s="10"/>
    </row>
    <row r="137" spans="1:10" ht="21.75" customHeight="1" hidden="1">
      <c r="A137" s="69"/>
      <c r="B137" s="70">
        <v>85111</v>
      </c>
      <c r="C137" s="23" t="s">
        <v>77</v>
      </c>
      <c r="D137" s="56"/>
      <c r="E137" s="25"/>
      <c r="F137" s="25"/>
      <c r="G137" s="26" t="e">
        <f>F137/E137*100</f>
        <v>#DIV/0!</v>
      </c>
      <c r="H137" s="71"/>
      <c r="I137" s="8"/>
      <c r="J137" s="10"/>
    </row>
    <row r="138" spans="1:10" ht="21.75" customHeight="1" hidden="1">
      <c r="A138" s="69"/>
      <c r="B138" s="21"/>
      <c r="C138" s="48" t="s">
        <v>13</v>
      </c>
      <c r="D138" s="134"/>
      <c r="E138" s="115"/>
      <c r="F138" s="115"/>
      <c r="G138" s="33"/>
      <c r="H138" s="135"/>
      <c r="I138" s="8"/>
      <c r="J138" s="10"/>
    </row>
    <row r="139" spans="1:10" ht="21.75" customHeight="1" hidden="1">
      <c r="A139" s="69"/>
      <c r="B139" s="21"/>
      <c r="C139" s="48" t="s">
        <v>78</v>
      </c>
      <c r="D139" s="134"/>
      <c r="E139" s="50"/>
      <c r="F139" s="50"/>
      <c r="G139" s="132" t="e">
        <f>F139/E139*100</f>
        <v>#DIV/0!</v>
      </c>
      <c r="H139" s="135"/>
      <c r="I139" s="8"/>
      <c r="J139" s="10"/>
    </row>
    <row r="140" spans="1:10" ht="21.75" customHeight="1" hidden="1">
      <c r="A140" s="69"/>
      <c r="B140" s="21"/>
      <c r="C140" s="29"/>
      <c r="D140" s="134"/>
      <c r="E140" s="31"/>
      <c r="F140" s="31"/>
      <c r="G140" s="136"/>
      <c r="H140" s="135"/>
      <c r="I140" s="8"/>
      <c r="J140" s="10"/>
    </row>
    <row r="141" spans="1:10" ht="21.75" customHeight="1" hidden="1">
      <c r="A141" s="69"/>
      <c r="B141" s="70"/>
      <c r="C141" s="23"/>
      <c r="D141" s="56"/>
      <c r="E141" s="25"/>
      <c r="F141" s="25"/>
      <c r="G141" s="74"/>
      <c r="H141" s="135"/>
      <c r="I141" s="8"/>
      <c r="J141" s="10"/>
    </row>
    <row r="142" spans="1:10" ht="21.75" customHeight="1" hidden="1">
      <c r="A142" s="69"/>
      <c r="B142" s="21"/>
      <c r="C142" s="29"/>
      <c r="D142" s="134"/>
      <c r="E142" s="31"/>
      <c r="F142" s="115"/>
      <c r="G142" s="71"/>
      <c r="H142" s="135"/>
      <c r="I142" s="8"/>
      <c r="J142" s="10"/>
    </row>
    <row r="143" spans="1:10" ht="21.75" customHeight="1" hidden="1">
      <c r="A143" s="69"/>
      <c r="B143" s="21"/>
      <c r="C143" s="29"/>
      <c r="D143" s="134"/>
      <c r="E143" s="31"/>
      <c r="F143" s="31"/>
      <c r="G143" s="47"/>
      <c r="H143" s="135"/>
      <c r="I143" s="8"/>
      <c r="J143" s="10"/>
    </row>
    <row r="144" spans="1:10" ht="21.75" customHeight="1">
      <c r="A144" s="69"/>
      <c r="B144" s="85">
        <v>85111</v>
      </c>
      <c r="C144" s="42" t="s">
        <v>77</v>
      </c>
      <c r="D144" s="17"/>
      <c r="E144" s="44">
        <v>213500</v>
      </c>
      <c r="F144" s="137">
        <v>213500</v>
      </c>
      <c r="G144" s="45">
        <f>F144/E144*100</f>
        <v>100</v>
      </c>
      <c r="H144" s="135"/>
      <c r="I144" s="8"/>
      <c r="J144" s="10"/>
    </row>
    <row r="145" spans="1:10" ht="21.75" customHeight="1">
      <c r="A145" s="69"/>
      <c r="B145" s="21"/>
      <c r="C145" s="29" t="s">
        <v>98</v>
      </c>
      <c r="D145" s="134"/>
      <c r="E145" s="31"/>
      <c r="F145" s="31"/>
      <c r="G145" s="71"/>
      <c r="H145" s="135"/>
      <c r="I145" s="8"/>
      <c r="J145" s="10"/>
    </row>
    <row r="146" spans="1:10" ht="21.75" customHeight="1">
      <c r="A146" s="69"/>
      <c r="B146" s="123"/>
      <c r="C146" s="72" t="s">
        <v>78</v>
      </c>
      <c r="D146" s="138"/>
      <c r="E146" s="139">
        <v>213500</v>
      </c>
      <c r="F146" s="25">
        <v>213500</v>
      </c>
      <c r="G146" s="26">
        <f>F146/E146*100</f>
        <v>100</v>
      </c>
      <c r="H146" s="135"/>
      <c r="I146" s="8"/>
      <c r="J146" s="10"/>
    </row>
    <row r="147" spans="1:10" ht="21.75" customHeight="1">
      <c r="A147" s="69"/>
      <c r="B147" s="123">
        <v>85141</v>
      </c>
      <c r="C147" s="42" t="s">
        <v>99</v>
      </c>
      <c r="D147" s="140"/>
      <c r="E147" s="141">
        <v>47000</v>
      </c>
      <c r="F147" s="44">
        <v>47000</v>
      </c>
      <c r="G147" s="45">
        <f>F147/E147*100</f>
        <v>100</v>
      </c>
      <c r="H147" s="135"/>
      <c r="I147" s="8"/>
      <c r="J147" s="10"/>
    </row>
    <row r="148" spans="1:10" ht="21.75" customHeight="1" hidden="1">
      <c r="A148" s="69"/>
      <c r="B148" s="123"/>
      <c r="C148" s="77"/>
      <c r="D148" s="140"/>
      <c r="E148" s="141"/>
      <c r="F148" s="44"/>
      <c r="G148" s="19"/>
      <c r="H148" s="135"/>
      <c r="I148" s="8"/>
      <c r="J148" s="10"/>
    </row>
    <row r="149" spans="1:10" ht="21.75" customHeight="1">
      <c r="A149" s="69"/>
      <c r="B149" s="123"/>
      <c r="C149" s="72" t="s">
        <v>13</v>
      </c>
      <c r="D149" s="138"/>
      <c r="E149" s="139"/>
      <c r="F149" s="25"/>
      <c r="G149" s="58"/>
      <c r="H149" s="135"/>
      <c r="I149" s="8"/>
      <c r="J149" s="10"/>
    </row>
    <row r="150" spans="1:10" ht="55.5" customHeight="1">
      <c r="A150" s="15"/>
      <c r="B150" s="142"/>
      <c r="C150" s="42" t="s">
        <v>70</v>
      </c>
      <c r="D150" s="140"/>
      <c r="E150" s="141">
        <v>47000</v>
      </c>
      <c r="F150" s="44">
        <v>47000</v>
      </c>
      <c r="G150" s="45">
        <f>F150/E150*100</f>
        <v>100</v>
      </c>
      <c r="H150" s="135"/>
      <c r="I150" s="8"/>
      <c r="J150" s="10"/>
    </row>
    <row r="151" spans="1:10" ht="21.75" customHeight="1">
      <c r="A151" s="69"/>
      <c r="B151" s="85">
        <v>85153</v>
      </c>
      <c r="C151" s="42" t="s">
        <v>79</v>
      </c>
      <c r="D151" s="17"/>
      <c r="E151" s="44">
        <v>300</v>
      </c>
      <c r="F151" s="44">
        <v>0</v>
      </c>
      <c r="G151" s="45">
        <f>F151/E151*100</f>
        <v>0</v>
      </c>
      <c r="H151" s="135"/>
      <c r="I151" s="8"/>
      <c r="J151" s="10"/>
    </row>
    <row r="152" spans="1:10" ht="50.25" customHeight="1">
      <c r="A152" s="21"/>
      <c r="B152" s="70">
        <v>85156</v>
      </c>
      <c r="C152" s="23" t="s">
        <v>48</v>
      </c>
      <c r="D152" s="24"/>
      <c r="E152" s="25">
        <v>873128</v>
      </c>
      <c r="F152" s="25">
        <v>843082</v>
      </c>
      <c r="G152" s="26">
        <f>F152/E152*100</f>
        <v>96.5588092467542</v>
      </c>
      <c r="H152" s="34"/>
      <c r="I152" s="8"/>
      <c r="J152" s="10"/>
    </row>
    <row r="153" spans="1:10" ht="21.75" customHeight="1">
      <c r="A153" s="21"/>
      <c r="B153" s="21"/>
      <c r="C153" s="23" t="s">
        <v>13</v>
      </c>
      <c r="D153" s="24"/>
      <c r="E153" s="25"/>
      <c r="F153" s="25"/>
      <c r="G153" s="26"/>
      <c r="H153" s="34"/>
      <c r="I153" s="8"/>
      <c r="J153" s="10"/>
    </row>
    <row r="154" spans="1:10" ht="51.75" customHeight="1">
      <c r="A154" s="21"/>
      <c r="B154" s="21"/>
      <c r="C154" s="29" t="s">
        <v>70</v>
      </c>
      <c r="D154" s="30"/>
      <c r="E154" s="31">
        <v>873128</v>
      </c>
      <c r="F154" s="44">
        <v>843082</v>
      </c>
      <c r="G154" s="143">
        <f>F154/E154*100</f>
        <v>96.5588092467542</v>
      </c>
      <c r="H154" s="34"/>
      <c r="I154" s="8"/>
      <c r="J154" s="10"/>
    </row>
    <row r="155" spans="1:10" ht="21.75" customHeight="1" hidden="1">
      <c r="A155" s="54"/>
      <c r="B155" s="70"/>
      <c r="C155" s="55"/>
      <c r="D155" s="24"/>
      <c r="E155" s="57"/>
      <c r="F155" s="57"/>
      <c r="G155" s="19"/>
      <c r="H155" s="68"/>
      <c r="I155" s="8"/>
      <c r="J155" s="10"/>
    </row>
    <row r="156" spans="1:10" ht="21.75" customHeight="1" hidden="1">
      <c r="A156" s="21"/>
      <c r="B156" s="21"/>
      <c r="C156" s="29"/>
      <c r="D156" s="30"/>
      <c r="E156" s="31"/>
      <c r="F156" s="31"/>
      <c r="G156" s="58"/>
      <c r="H156" s="68"/>
      <c r="I156" s="8"/>
      <c r="J156" s="10"/>
    </row>
    <row r="157" spans="1:10" ht="21.75" customHeight="1">
      <c r="A157" s="54">
        <v>852</v>
      </c>
      <c r="B157" s="54"/>
      <c r="C157" s="55" t="s">
        <v>80</v>
      </c>
      <c r="D157" s="56">
        <f>E157/$E$246*100</f>
        <v>6.8446454478579</v>
      </c>
      <c r="E157" s="57">
        <f>SUM(E158,E164,E169,E172,E175,E181,E183,E193,E191)</f>
        <v>2692802</v>
      </c>
      <c r="F157" s="57">
        <f>SUM(F158,F164,F169,F172,F175,F181,F183,F193,F191)</f>
        <v>2627187</v>
      </c>
      <c r="G157" s="58">
        <f>F157/E157*100</f>
        <v>97.56331880323916</v>
      </c>
      <c r="H157" s="58">
        <f>F157/$F$246*100</f>
        <v>7.126160739661821</v>
      </c>
      <c r="I157" s="8"/>
      <c r="J157" s="10"/>
    </row>
    <row r="158" spans="1:10" ht="21.75" customHeight="1">
      <c r="A158" s="70"/>
      <c r="B158" s="70">
        <v>85201</v>
      </c>
      <c r="C158" s="23" t="s">
        <v>49</v>
      </c>
      <c r="D158" s="24"/>
      <c r="E158" s="25">
        <v>1438980</v>
      </c>
      <c r="F158" s="25">
        <v>1375857</v>
      </c>
      <c r="G158" s="26">
        <f>F158/E158*100</f>
        <v>95.61335112371263</v>
      </c>
      <c r="H158" s="84"/>
      <c r="I158" s="8"/>
      <c r="J158" s="10"/>
    </row>
    <row r="159" spans="1:10" ht="21.75" customHeight="1" hidden="1">
      <c r="A159" s="21"/>
      <c r="B159" s="21"/>
      <c r="C159" s="29"/>
      <c r="D159" s="30"/>
      <c r="E159" s="31"/>
      <c r="F159" s="31"/>
      <c r="G159" s="47"/>
      <c r="H159" s="68"/>
      <c r="I159" s="8"/>
      <c r="J159" s="10"/>
    </row>
    <row r="160" spans="1:10" ht="21.75" customHeight="1" hidden="1">
      <c r="A160" s="21"/>
      <c r="B160" s="21"/>
      <c r="C160" s="29"/>
      <c r="D160" s="30"/>
      <c r="E160" s="31"/>
      <c r="F160" s="31"/>
      <c r="G160" s="47"/>
      <c r="H160" s="34"/>
      <c r="I160" s="8"/>
      <c r="J160" s="10"/>
    </row>
    <row r="161" spans="1:10" ht="21.75" customHeight="1">
      <c r="A161" s="21"/>
      <c r="B161" s="21"/>
      <c r="C161" s="48" t="s">
        <v>13</v>
      </c>
      <c r="D161" s="49"/>
      <c r="E161" s="50"/>
      <c r="F161" s="50"/>
      <c r="G161" s="51"/>
      <c r="H161" s="90"/>
      <c r="I161" s="8"/>
      <c r="J161" s="10"/>
    </row>
    <row r="162" spans="1:10" ht="34.5" customHeight="1">
      <c r="A162" s="21"/>
      <c r="B162" s="21"/>
      <c r="C162" s="72" t="s">
        <v>14</v>
      </c>
      <c r="D162" s="76"/>
      <c r="E162" s="73">
        <v>677324</v>
      </c>
      <c r="F162" s="73">
        <v>676545</v>
      </c>
      <c r="G162" s="74">
        <f>F162/E162*100</f>
        <v>99.88498857267717</v>
      </c>
      <c r="H162" s="98"/>
      <c r="I162" s="8"/>
      <c r="J162" s="10"/>
    </row>
    <row r="163" spans="1:10" ht="21.75" customHeight="1">
      <c r="A163" s="21"/>
      <c r="B163" s="21"/>
      <c r="C163" s="48" t="s">
        <v>68</v>
      </c>
      <c r="D163" s="49"/>
      <c r="E163" s="50">
        <v>142661</v>
      </c>
      <c r="F163" s="50">
        <v>80427</v>
      </c>
      <c r="G163" s="51">
        <f>F163/E163*100</f>
        <v>56.376304666306844</v>
      </c>
      <c r="H163" s="90"/>
      <c r="I163" s="8"/>
      <c r="J163" s="10"/>
    </row>
    <row r="164" spans="1:10" ht="21.75" customHeight="1">
      <c r="A164" s="21"/>
      <c r="B164" s="70">
        <v>85204</v>
      </c>
      <c r="C164" s="23" t="s">
        <v>50</v>
      </c>
      <c r="D164" s="24"/>
      <c r="E164" s="25">
        <v>937818</v>
      </c>
      <c r="F164" s="25">
        <v>937455</v>
      </c>
      <c r="G164" s="26">
        <f>F164/E164*100</f>
        <v>99.96129312937052</v>
      </c>
      <c r="H164" s="87"/>
      <c r="I164" s="8"/>
      <c r="J164" s="10"/>
    </row>
    <row r="165" spans="1:10" ht="21.75" customHeight="1" hidden="1">
      <c r="A165" s="21"/>
      <c r="B165" s="21"/>
      <c r="C165" s="48"/>
      <c r="D165" s="30"/>
      <c r="E165" s="31"/>
      <c r="F165" s="31"/>
      <c r="G165" s="33"/>
      <c r="H165" s="46"/>
      <c r="I165" s="8"/>
      <c r="J165" s="10"/>
    </row>
    <row r="166" spans="1:10" ht="21.75" customHeight="1" hidden="1">
      <c r="A166" s="21"/>
      <c r="B166" s="123"/>
      <c r="C166" s="144"/>
      <c r="D166" s="145"/>
      <c r="E166" s="32"/>
      <c r="F166" s="32"/>
      <c r="G166" s="51"/>
      <c r="H166" s="46"/>
      <c r="I166" s="40"/>
      <c r="J166" s="10"/>
    </row>
    <row r="167" spans="1:10" ht="21.75" customHeight="1">
      <c r="A167" s="21"/>
      <c r="B167" s="21"/>
      <c r="C167" s="72" t="s">
        <v>13</v>
      </c>
      <c r="D167" s="24"/>
      <c r="E167" s="25"/>
      <c r="F167" s="25"/>
      <c r="G167" s="146"/>
      <c r="H167" s="46"/>
      <c r="I167" s="8"/>
      <c r="J167" s="147"/>
    </row>
    <row r="168" spans="1:10" ht="21.75" customHeight="1">
      <c r="A168" s="21"/>
      <c r="B168" s="21"/>
      <c r="C168" s="48" t="s">
        <v>78</v>
      </c>
      <c r="D168" s="30"/>
      <c r="E168" s="31">
        <v>28518</v>
      </c>
      <c r="F168" s="31">
        <v>28517</v>
      </c>
      <c r="G168" s="45">
        <f>F168/E168*100</f>
        <v>99.99649344273791</v>
      </c>
      <c r="H168" s="46"/>
      <c r="I168" s="8"/>
      <c r="J168" s="10"/>
    </row>
    <row r="169" spans="1:10" ht="50.25" customHeight="1">
      <c r="A169" s="21"/>
      <c r="B169" s="70">
        <v>85212</v>
      </c>
      <c r="C169" s="23" t="s">
        <v>81</v>
      </c>
      <c r="D169" s="24"/>
      <c r="E169" s="25">
        <v>7444</v>
      </c>
      <c r="F169" s="25">
        <v>7444</v>
      </c>
      <c r="G169" s="26">
        <f>F169/E169*100</f>
        <v>100</v>
      </c>
      <c r="H169" s="46"/>
      <c r="I169" s="8"/>
      <c r="J169" s="10"/>
    </row>
    <row r="170" spans="1:10" ht="21.75" customHeight="1">
      <c r="A170" s="21"/>
      <c r="B170" s="21"/>
      <c r="C170" s="29" t="s">
        <v>13</v>
      </c>
      <c r="D170" s="30"/>
      <c r="E170" s="31"/>
      <c r="F170" s="31"/>
      <c r="G170" s="33"/>
      <c r="H170" s="46"/>
      <c r="I170" s="8"/>
      <c r="J170" s="10"/>
    </row>
    <row r="171" spans="1:10" ht="33" customHeight="1">
      <c r="A171" s="21"/>
      <c r="B171" s="142"/>
      <c r="C171" s="36" t="s">
        <v>70</v>
      </c>
      <c r="D171" s="37"/>
      <c r="E171" s="38">
        <v>7444</v>
      </c>
      <c r="F171" s="38">
        <v>7444</v>
      </c>
      <c r="G171" s="26">
        <f>F171/E171*100</f>
        <v>100</v>
      </c>
      <c r="H171" s="46"/>
      <c r="I171" s="40"/>
      <c r="J171" s="10"/>
    </row>
    <row r="172" spans="1:10" ht="21.75" customHeight="1" hidden="1">
      <c r="A172" s="21"/>
      <c r="B172" s="85"/>
      <c r="C172" s="42"/>
      <c r="D172" s="43"/>
      <c r="E172" s="44"/>
      <c r="F172" s="44"/>
      <c r="G172" s="45"/>
      <c r="H172" s="46"/>
      <c r="I172" s="8"/>
      <c r="J172" s="10"/>
    </row>
    <row r="173" spans="1:10" ht="21.75" customHeight="1" hidden="1">
      <c r="A173" s="21"/>
      <c r="B173" s="21"/>
      <c r="C173" s="29"/>
      <c r="D173" s="30"/>
      <c r="E173" s="31"/>
      <c r="F173" s="31"/>
      <c r="G173" s="47"/>
      <c r="H173" s="34"/>
      <c r="I173" s="8"/>
      <c r="J173" s="10"/>
    </row>
    <row r="174" spans="1:10" ht="21.75" customHeight="1" hidden="1">
      <c r="A174" s="21"/>
      <c r="B174" s="21"/>
      <c r="C174" s="29"/>
      <c r="D174" s="30"/>
      <c r="E174" s="31"/>
      <c r="F174" s="31"/>
      <c r="G174" s="47"/>
      <c r="H174" s="39"/>
      <c r="I174" s="8"/>
      <c r="J174" s="10"/>
    </row>
    <row r="175" spans="1:10" ht="21.75" customHeight="1">
      <c r="A175" s="21"/>
      <c r="B175" s="70">
        <v>85218</v>
      </c>
      <c r="C175" s="23" t="s">
        <v>51</v>
      </c>
      <c r="D175" s="24"/>
      <c r="E175" s="25">
        <v>243226</v>
      </c>
      <c r="F175" s="25">
        <v>243059</v>
      </c>
      <c r="G175" s="26">
        <f>F175/E175*100</f>
        <v>99.93133957718337</v>
      </c>
      <c r="H175" s="46"/>
      <c r="I175" s="8"/>
      <c r="J175" s="10"/>
    </row>
    <row r="176" spans="1:10" ht="21.75" customHeight="1">
      <c r="A176" s="21"/>
      <c r="B176" s="21"/>
      <c r="C176" s="48" t="s">
        <v>13</v>
      </c>
      <c r="D176" s="49"/>
      <c r="E176" s="50"/>
      <c r="F176" s="50"/>
      <c r="G176" s="51"/>
      <c r="H176" s="52"/>
      <c r="I176" s="8"/>
      <c r="J176" s="10"/>
    </row>
    <row r="177" spans="1:10" ht="30.75" customHeight="1">
      <c r="A177" s="21"/>
      <c r="B177" s="88"/>
      <c r="C177" s="72" t="s">
        <v>14</v>
      </c>
      <c r="D177" s="76"/>
      <c r="E177" s="73">
        <v>196673</v>
      </c>
      <c r="F177" s="73">
        <v>196672</v>
      </c>
      <c r="G177" s="74">
        <f>F177/E177*100</f>
        <v>99.99949154179781</v>
      </c>
      <c r="H177" s="148"/>
      <c r="I177" s="8"/>
      <c r="J177" s="10"/>
    </row>
    <row r="178" spans="1:10" ht="21.75" customHeight="1" hidden="1">
      <c r="A178" s="21"/>
      <c r="B178" s="149"/>
      <c r="C178" s="29"/>
      <c r="D178" s="30"/>
      <c r="E178" s="31"/>
      <c r="F178" s="31"/>
      <c r="G178" s="47"/>
      <c r="H178" s="46"/>
      <c r="I178" s="8"/>
      <c r="J178" s="10"/>
    </row>
    <row r="179" spans="1:10" ht="21.75" customHeight="1" hidden="1">
      <c r="A179" s="21"/>
      <c r="B179" s="21"/>
      <c r="C179" s="48"/>
      <c r="D179" s="49"/>
      <c r="E179" s="50"/>
      <c r="F179" s="50"/>
      <c r="G179" s="51"/>
      <c r="H179" s="52"/>
      <c r="I179" s="8"/>
      <c r="J179" s="10"/>
    </row>
    <row r="180" spans="1:10" ht="16.5" customHeight="1" hidden="1">
      <c r="A180" s="21"/>
      <c r="B180" s="21"/>
      <c r="C180" s="48"/>
      <c r="D180" s="49"/>
      <c r="E180" s="50"/>
      <c r="F180" s="50"/>
      <c r="G180" s="51"/>
      <c r="H180" s="148"/>
      <c r="I180" s="8"/>
      <c r="J180" s="10"/>
    </row>
    <row r="181" spans="1:10" ht="45.75" customHeight="1">
      <c r="A181" s="21"/>
      <c r="B181" s="70">
        <v>85220</v>
      </c>
      <c r="C181" s="23" t="s">
        <v>100</v>
      </c>
      <c r="D181" s="76"/>
      <c r="E181" s="25">
        <v>40000</v>
      </c>
      <c r="F181" s="25">
        <v>40000</v>
      </c>
      <c r="G181" s="63">
        <f>F181/E181*100</f>
        <v>100</v>
      </c>
      <c r="H181" s="52"/>
      <c r="I181" s="8"/>
      <c r="J181" s="10"/>
    </row>
    <row r="182" spans="1:10" ht="21.75" customHeight="1" hidden="1">
      <c r="A182" s="21"/>
      <c r="B182" s="21"/>
      <c r="C182" s="48"/>
      <c r="D182" s="49"/>
      <c r="E182" s="50"/>
      <c r="F182" s="50"/>
      <c r="G182" s="51"/>
      <c r="H182" s="52"/>
      <c r="I182" s="8"/>
      <c r="J182" s="10"/>
    </row>
    <row r="183" spans="1:10" ht="21.75" customHeight="1">
      <c r="A183" s="21"/>
      <c r="B183" s="70">
        <v>85226</v>
      </c>
      <c r="C183" s="23" t="s">
        <v>72</v>
      </c>
      <c r="D183" s="24"/>
      <c r="E183" s="25">
        <v>16039</v>
      </c>
      <c r="F183" s="25">
        <v>15867</v>
      </c>
      <c r="G183" s="26">
        <f>F183/E183*100</f>
        <v>98.92761394101876</v>
      </c>
      <c r="H183" s="46"/>
      <c r="I183" s="8"/>
      <c r="J183" s="10"/>
    </row>
    <row r="184" spans="1:10" ht="21.75" customHeight="1">
      <c r="A184" s="21"/>
      <c r="B184" s="21"/>
      <c r="C184" s="48" t="s">
        <v>13</v>
      </c>
      <c r="D184" s="49"/>
      <c r="E184" s="50"/>
      <c r="F184" s="50"/>
      <c r="G184" s="51"/>
      <c r="H184" s="52"/>
      <c r="I184" s="8"/>
      <c r="J184" s="10"/>
    </row>
    <row r="185" spans="1:10" ht="30.75" customHeight="1">
      <c r="A185" s="21"/>
      <c r="B185" s="123"/>
      <c r="C185" s="150" t="s">
        <v>14</v>
      </c>
      <c r="D185" s="151"/>
      <c r="E185" s="152">
        <v>7420</v>
      </c>
      <c r="F185" s="152">
        <v>7250</v>
      </c>
      <c r="G185" s="74">
        <f>F185/E185*100</f>
        <v>97.7088948787062</v>
      </c>
      <c r="H185" s="148"/>
      <c r="I185" s="40"/>
      <c r="J185" s="10"/>
    </row>
    <row r="186" spans="1:10" ht="21.75" customHeight="1">
      <c r="A186" s="21"/>
      <c r="B186" s="21"/>
      <c r="C186" s="48" t="s">
        <v>68</v>
      </c>
      <c r="D186" s="30"/>
      <c r="E186" s="50">
        <v>3739</v>
      </c>
      <c r="F186" s="31">
        <v>3739</v>
      </c>
      <c r="G186" s="51">
        <f>F186/E186*100</f>
        <v>100</v>
      </c>
      <c r="H186" s="46"/>
      <c r="I186" s="8"/>
      <c r="J186" s="10"/>
    </row>
    <row r="187" spans="1:10" ht="21.75" customHeight="1" hidden="1">
      <c r="A187" s="21"/>
      <c r="B187" s="21"/>
      <c r="C187" s="48"/>
      <c r="D187" s="49"/>
      <c r="E187" s="50"/>
      <c r="F187" s="50"/>
      <c r="G187" s="51"/>
      <c r="H187" s="52"/>
      <c r="I187" s="8"/>
      <c r="J187" s="10"/>
    </row>
    <row r="188" spans="1:10" ht="21.75" customHeight="1" hidden="1">
      <c r="A188" s="21"/>
      <c r="B188" s="88"/>
      <c r="C188" s="153"/>
      <c r="D188" s="154"/>
      <c r="E188" s="155"/>
      <c r="F188" s="155"/>
      <c r="G188" s="132"/>
      <c r="H188" s="148"/>
      <c r="I188" s="8"/>
      <c r="J188" s="10"/>
    </row>
    <row r="189" spans="1:10" ht="21.75" customHeight="1" hidden="1">
      <c r="A189" s="21"/>
      <c r="B189" s="21"/>
      <c r="C189" s="29"/>
      <c r="D189" s="49"/>
      <c r="E189" s="31"/>
      <c r="F189" s="31"/>
      <c r="G189" s="132"/>
      <c r="H189" s="52"/>
      <c r="I189" s="8"/>
      <c r="J189" s="10"/>
    </row>
    <row r="190" spans="1:10" ht="21.75" customHeight="1" hidden="1">
      <c r="A190" s="85"/>
      <c r="B190" s="85"/>
      <c r="C190" s="77"/>
      <c r="D190" s="78"/>
      <c r="E190" s="79"/>
      <c r="F190" s="79"/>
      <c r="G190" s="80"/>
      <c r="H190" s="52"/>
      <c r="I190" s="8"/>
      <c r="J190" s="10"/>
    </row>
    <row r="191" spans="1:10" ht="35.25" customHeight="1">
      <c r="A191" s="21"/>
      <c r="B191" s="70">
        <v>85233</v>
      </c>
      <c r="C191" s="23" t="s">
        <v>94</v>
      </c>
      <c r="D191" s="76"/>
      <c r="E191" s="73">
        <v>5000</v>
      </c>
      <c r="F191" s="73">
        <v>3210</v>
      </c>
      <c r="G191" s="74">
        <f>F191/E191*100</f>
        <v>64.2</v>
      </c>
      <c r="H191" s="52"/>
      <c r="I191" s="8"/>
      <c r="J191" s="10"/>
    </row>
    <row r="192" spans="1:10" ht="21.75" customHeight="1" hidden="1">
      <c r="A192" s="21"/>
      <c r="B192" s="85"/>
      <c r="C192" s="77"/>
      <c r="D192" s="78"/>
      <c r="E192" s="79"/>
      <c r="F192" s="79"/>
      <c r="G192" s="80"/>
      <c r="H192" s="52"/>
      <c r="I192" s="8"/>
      <c r="J192" s="10"/>
    </row>
    <row r="193" spans="1:10" ht="21.75" customHeight="1">
      <c r="A193" s="21"/>
      <c r="B193" s="85">
        <v>85295</v>
      </c>
      <c r="C193" s="42" t="s">
        <v>46</v>
      </c>
      <c r="D193" s="43"/>
      <c r="E193" s="44">
        <v>4295</v>
      </c>
      <c r="F193" s="44">
        <v>4295</v>
      </c>
      <c r="G193" s="26">
        <f>F193/E193*100</f>
        <v>100</v>
      </c>
      <c r="H193" s="34"/>
      <c r="I193" s="8"/>
      <c r="J193" s="10"/>
    </row>
    <row r="194" spans="1:10" ht="31.5" customHeight="1">
      <c r="A194" s="54">
        <v>853</v>
      </c>
      <c r="B194" s="54"/>
      <c r="C194" s="55" t="s">
        <v>104</v>
      </c>
      <c r="D194" s="56"/>
      <c r="E194" s="57">
        <f>SUM(E197,E202,E207,E208,E195)</f>
        <v>1013000</v>
      </c>
      <c r="F194" s="57">
        <f>SUM(F197,F202,F207,F208,F195)</f>
        <v>1012553</v>
      </c>
      <c r="G194" s="58">
        <f>F194/E194*100</f>
        <v>99.95587364264561</v>
      </c>
      <c r="H194" s="34"/>
      <c r="I194" s="8"/>
      <c r="J194" s="10"/>
    </row>
    <row r="195" spans="1:10" ht="21.75" customHeight="1" hidden="1">
      <c r="A195" s="69"/>
      <c r="B195" s="70"/>
      <c r="C195" s="23"/>
      <c r="D195" s="24"/>
      <c r="E195" s="25"/>
      <c r="F195" s="25">
        <v>0</v>
      </c>
      <c r="G195" s="26">
        <v>0</v>
      </c>
      <c r="H195" s="34"/>
      <c r="I195" s="8"/>
      <c r="J195" s="10"/>
    </row>
    <row r="196" spans="1:10" ht="21.75" customHeight="1" hidden="1">
      <c r="A196" s="69"/>
      <c r="B196" s="54"/>
      <c r="C196" s="55"/>
      <c r="D196" s="56"/>
      <c r="E196" s="57"/>
      <c r="F196" s="57"/>
      <c r="G196" s="58"/>
      <c r="H196" s="34"/>
      <c r="I196" s="8"/>
      <c r="J196" s="10"/>
    </row>
    <row r="197" spans="1:10" ht="31.5" customHeight="1">
      <c r="A197" s="21"/>
      <c r="B197" s="70">
        <v>85321</v>
      </c>
      <c r="C197" s="23" t="s">
        <v>95</v>
      </c>
      <c r="D197" s="24"/>
      <c r="E197" s="25">
        <v>109200</v>
      </c>
      <c r="F197" s="25">
        <v>109110</v>
      </c>
      <c r="G197" s="26">
        <f>F197/E197*100</f>
        <v>99.91758241758242</v>
      </c>
      <c r="H197" s="34"/>
      <c r="I197" s="8"/>
      <c r="J197" s="10"/>
    </row>
    <row r="198" spans="1:10" ht="21.75" customHeight="1">
      <c r="A198" s="21"/>
      <c r="B198" s="21"/>
      <c r="C198" s="23" t="s">
        <v>13</v>
      </c>
      <c r="D198" s="24"/>
      <c r="E198" s="25"/>
      <c r="F198" s="25"/>
      <c r="G198" s="26"/>
      <c r="H198" s="34"/>
      <c r="I198" s="8"/>
      <c r="J198" s="10"/>
    </row>
    <row r="199" spans="1:10" ht="45.75" customHeight="1">
      <c r="A199" s="21"/>
      <c r="B199" s="123"/>
      <c r="C199" s="156" t="s">
        <v>70</v>
      </c>
      <c r="D199" s="145"/>
      <c r="E199" s="32">
        <v>83200</v>
      </c>
      <c r="F199" s="32">
        <v>83111</v>
      </c>
      <c r="G199" s="47">
        <f>F199/E199*100</f>
        <v>99.89302884615384</v>
      </c>
      <c r="H199" s="34"/>
      <c r="I199" s="40"/>
      <c r="J199" s="10"/>
    </row>
    <row r="200" spans="1:10" ht="21.75" customHeight="1">
      <c r="A200" s="21"/>
      <c r="B200" s="21"/>
      <c r="C200" s="72" t="s">
        <v>13</v>
      </c>
      <c r="D200" s="24"/>
      <c r="E200" s="25"/>
      <c r="F200" s="25"/>
      <c r="G200" s="26"/>
      <c r="H200" s="34"/>
      <c r="I200" s="8"/>
      <c r="J200" s="10"/>
    </row>
    <row r="201" spans="1:10" ht="30.75" customHeight="1">
      <c r="A201" s="21"/>
      <c r="B201" s="21"/>
      <c r="C201" s="48" t="s">
        <v>14</v>
      </c>
      <c r="D201" s="30"/>
      <c r="E201" s="31">
        <v>88149</v>
      </c>
      <c r="F201" s="31">
        <v>88060</v>
      </c>
      <c r="G201" s="51">
        <f>F201/E201*100</f>
        <v>99.89903458916153</v>
      </c>
      <c r="H201" s="34"/>
      <c r="I201" s="8"/>
      <c r="J201" s="10"/>
    </row>
    <row r="202" spans="1:10" ht="21.75" customHeight="1">
      <c r="A202" s="21"/>
      <c r="B202" s="70">
        <v>85333</v>
      </c>
      <c r="C202" s="23" t="s">
        <v>52</v>
      </c>
      <c r="D202" s="76"/>
      <c r="E202" s="25">
        <v>898800</v>
      </c>
      <c r="F202" s="25">
        <v>898541</v>
      </c>
      <c r="G202" s="26">
        <f>F202/E202*100</f>
        <v>99.97118380062305</v>
      </c>
      <c r="H202" s="34"/>
      <c r="I202" s="8"/>
      <c r="J202" s="10"/>
    </row>
    <row r="203" spans="1:10" ht="21.75" customHeight="1">
      <c r="A203" s="21"/>
      <c r="B203" s="21"/>
      <c r="C203" s="48" t="s">
        <v>13</v>
      </c>
      <c r="D203" s="30"/>
      <c r="E203" s="31"/>
      <c r="F203" s="31"/>
      <c r="G203" s="47"/>
      <c r="H203" s="34"/>
      <c r="I203" s="8"/>
      <c r="J203" s="10"/>
    </row>
    <row r="204" spans="1:10" ht="21.75" customHeight="1">
      <c r="A204" s="21"/>
      <c r="B204" s="21"/>
      <c r="C204" s="72" t="s">
        <v>23</v>
      </c>
      <c r="D204" s="24"/>
      <c r="E204" s="25">
        <v>5620</v>
      </c>
      <c r="F204" s="25">
        <v>5610</v>
      </c>
      <c r="G204" s="74">
        <f>F204/E204*100</f>
        <v>99.8220640569395</v>
      </c>
      <c r="H204" s="34"/>
      <c r="I204" s="8"/>
      <c r="J204" s="10"/>
    </row>
    <row r="205" spans="1:10" ht="27.75" customHeight="1">
      <c r="A205" s="85"/>
      <c r="B205" s="85"/>
      <c r="C205" s="77" t="s">
        <v>14</v>
      </c>
      <c r="D205" s="157"/>
      <c r="E205" s="141">
        <v>750530</v>
      </c>
      <c r="F205" s="44">
        <v>750506</v>
      </c>
      <c r="G205" s="80">
        <f>F205/E205*100</f>
        <v>99.99680225973646</v>
      </c>
      <c r="H205" s="34"/>
      <c r="I205" s="8"/>
      <c r="J205" s="10"/>
    </row>
    <row r="206" spans="1:10" ht="21.75" customHeight="1" hidden="1">
      <c r="A206" s="21"/>
      <c r="B206" s="21"/>
      <c r="C206" s="101"/>
      <c r="D206" s="30"/>
      <c r="E206" s="31"/>
      <c r="F206" s="31"/>
      <c r="G206" s="51"/>
      <c r="H206" s="34"/>
      <c r="I206" s="8"/>
      <c r="J206" s="10"/>
    </row>
    <row r="207" spans="1:10" ht="21.75" customHeight="1" hidden="1">
      <c r="A207" s="21"/>
      <c r="B207" s="70"/>
      <c r="C207" s="23"/>
      <c r="D207" s="24"/>
      <c r="E207" s="25"/>
      <c r="F207" s="25"/>
      <c r="G207" s="26"/>
      <c r="H207" s="34"/>
      <c r="I207" s="8"/>
      <c r="J207" s="10"/>
    </row>
    <row r="208" spans="1:10" ht="21.75" customHeight="1">
      <c r="A208" s="21"/>
      <c r="B208" s="70">
        <v>85395</v>
      </c>
      <c r="C208" s="23" t="s">
        <v>46</v>
      </c>
      <c r="D208" s="24"/>
      <c r="E208" s="25">
        <v>5000</v>
      </c>
      <c r="F208" s="25">
        <v>4902</v>
      </c>
      <c r="G208" s="26">
        <f>F208/E208*100</f>
        <v>98.04</v>
      </c>
      <c r="H208" s="34"/>
      <c r="I208" s="8"/>
      <c r="J208" s="10"/>
    </row>
    <row r="209" spans="1:10" ht="21.75" customHeight="1">
      <c r="A209" s="54">
        <v>854</v>
      </c>
      <c r="B209" s="54"/>
      <c r="C209" s="55" t="s">
        <v>53</v>
      </c>
      <c r="D209" s="56">
        <f>E209/$E$246*100</f>
        <v>8.929469829377869</v>
      </c>
      <c r="E209" s="57">
        <f>SUM(E210,E214,E218,E221,E225,E228,E233,E235,E238)</f>
        <v>3513008</v>
      </c>
      <c r="F209" s="57">
        <f>SUM(F210,F214,F218,F221,F225,F228,F233,F235,F238)</f>
        <v>3346680</v>
      </c>
      <c r="G209" s="58">
        <f>F209/E209*100</f>
        <v>95.26536802648899</v>
      </c>
      <c r="H209" s="20">
        <f>F209/$F$246*100</f>
        <v>9.077762498143995</v>
      </c>
      <c r="I209" s="8"/>
      <c r="J209" s="10"/>
    </row>
    <row r="210" spans="1:10" ht="21.75" customHeight="1">
      <c r="A210" s="69"/>
      <c r="B210" s="70">
        <v>85403</v>
      </c>
      <c r="C210" s="23" t="s">
        <v>54</v>
      </c>
      <c r="D210" s="24"/>
      <c r="E210" s="25">
        <v>893691</v>
      </c>
      <c r="F210" s="25">
        <v>893392</v>
      </c>
      <c r="G210" s="26">
        <f>F210/E210*100</f>
        <v>99.96654324593176</v>
      </c>
      <c r="H210" s="158"/>
      <c r="I210" s="8"/>
      <c r="J210" s="10"/>
    </row>
    <row r="211" spans="1:10" ht="21.75" customHeight="1">
      <c r="A211" s="69"/>
      <c r="B211" s="21"/>
      <c r="C211" s="48" t="s">
        <v>13</v>
      </c>
      <c r="D211" s="49"/>
      <c r="E211" s="50"/>
      <c r="F211" s="50"/>
      <c r="G211" s="51"/>
      <c r="H211" s="159"/>
      <c r="I211" s="8"/>
      <c r="J211" s="10"/>
    </row>
    <row r="212" spans="1:10" ht="27.75" customHeight="1">
      <c r="A212" s="69"/>
      <c r="B212" s="123"/>
      <c r="C212" s="150" t="s">
        <v>14</v>
      </c>
      <c r="D212" s="151"/>
      <c r="E212" s="152">
        <v>629238</v>
      </c>
      <c r="F212" s="152">
        <v>628942</v>
      </c>
      <c r="G212" s="74">
        <f>F212/E212*100</f>
        <v>99.95295897577705</v>
      </c>
      <c r="H212" s="160"/>
      <c r="I212" s="40"/>
      <c r="J212" s="10"/>
    </row>
    <row r="213" spans="1:10" ht="21.75" customHeight="1" hidden="1">
      <c r="A213" s="69"/>
      <c r="B213" s="21"/>
      <c r="C213" s="48"/>
      <c r="D213" s="49"/>
      <c r="E213" s="50"/>
      <c r="F213" s="50"/>
      <c r="G213" s="51"/>
      <c r="H213" s="159"/>
      <c r="I213" s="8"/>
      <c r="J213" s="10"/>
    </row>
    <row r="214" spans="1:10" ht="30.75" customHeight="1">
      <c r="A214" s="69"/>
      <c r="B214" s="70">
        <v>85406</v>
      </c>
      <c r="C214" s="23" t="s">
        <v>96</v>
      </c>
      <c r="D214" s="24"/>
      <c r="E214" s="25">
        <v>634760</v>
      </c>
      <c r="F214" s="25">
        <v>631232</v>
      </c>
      <c r="G214" s="26">
        <f>F214/E214*100</f>
        <v>99.44419938244376</v>
      </c>
      <c r="H214" s="161"/>
      <c r="I214" s="8"/>
      <c r="J214" s="10"/>
    </row>
    <row r="215" spans="1:10" ht="21.75" customHeight="1">
      <c r="A215" s="69"/>
      <c r="B215" s="21"/>
      <c r="C215" s="48" t="s">
        <v>13</v>
      </c>
      <c r="D215" s="49"/>
      <c r="E215" s="50"/>
      <c r="F215" s="50"/>
      <c r="G215" s="51"/>
      <c r="H215" s="159"/>
      <c r="I215" s="8"/>
      <c r="J215" s="10"/>
    </row>
    <row r="216" spans="1:10" ht="29.25" customHeight="1">
      <c r="A216" s="69"/>
      <c r="B216" s="123"/>
      <c r="C216" s="150" t="s">
        <v>14</v>
      </c>
      <c r="D216" s="151"/>
      <c r="E216" s="152">
        <v>539622</v>
      </c>
      <c r="F216" s="152">
        <v>536189</v>
      </c>
      <c r="G216" s="74">
        <f>F216/E216*100</f>
        <v>99.36381392900957</v>
      </c>
      <c r="H216" s="160"/>
      <c r="I216" s="40"/>
      <c r="J216" s="10"/>
    </row>
    <row r="217" spans="1:10" ht="21.75" customHeight="1">
      <c r="A217" s="69"/>
      <c r="B217" s="21"/>
      <c r="C217" s="48" t="s">
        <v>86</v>
      </c>
      <c r="D217" s="49"/>
      <c r="E217" s="50">
        <v>15267</v>
      </c>
      <c r="F217" s="50">
        <v>15267</v>
      </c>
      <c r="G217" s="51">
        <f>F217/E217*100</f>
        <v>100</v>
      </c>
      <c r="H217" s="159"/>
      <c r="I217" s="8"/>
      <c r="J217" s="10"/>
    </row>
    <row r="218" spans="1:10" ht="21.75" customHeight="1">
      <c r="A218" s="69"/>
      <c r="B218" s="70">
        <v>85407</v>
      </c>
      <c r="C218" s="23" t="s">
        <v>55</v>
      </c>
      <c r="D218" s="24"/>
      <c r="E218" s="25">
        <v>303575</v>
      </c>
      <c r="F218" s="25">
        <v>303333</v>
      </c>
      <c r="G218" s="26">
        <f>F218/E218*100</f>
        <v>99.92028329078482</v>
      </c>
      <c r="H218" s="161"/>
      <c r="I218" s="8"/>
      <c r="J218" s="10"/>
    </row>
    <row r="219" spans="1:10" ht="21.75" customHeight="1">
      <c r="A219" s="69"/>
      <c r="B219" s="112"/>
      <c r="C219" s="72" t="s">
        <v>13</v>
      </c>
      <c r="D219" s="76"/>
      <c r="E219" s="73"/>
      <c r="F219" s="73"/>
      <c r="G219" s="74"/>
      <c r="H219" s="159"/>
      <c r="I219" s="8"/>
      <c r="J219" s="10"/>
    </row>
    <row r="220" spans="1:10" ht="30.75" customHeight="1">
      <c r="A220" s="15"/>
      <c r="B220" s="85"/>
      <c r="C220" s="77" t="s">
        <v>14</v>
      </c>
      <c r="D220" s="78"/>
      <c r="E220" s="79">
        <v>254613</v>
      </c>
      <c r="F220" s="79">
        <v>254613</v>
      </c>
      <c r="G220" s="80">
        <f>F220/E220*100</f>
        <v>100</v>
      </c>
      <c r="H220" s="160"/>
      <c r="I220" s="8"/>
      <c r="J220" s="10"/>
    </row>
    <row r="221" spans="1:10" ht="21.75" customHeight="1">
      <c r="A221" s="69"/>
      <c r="B221" s="85">
        <v>85410</v>
      </c>
      <c r="C221" s="42" t="s">
        <v>56</v>
      </c>
      <c r="D221" s="43"/>
      <c r="E221" s="44">
        <v>936238</v>
      </c>
      <c r="F221" s="44">
        <v>935031</v>
      </c>
      <c r="G221" s="45">
        <f>F221/E221*100</f>
        <v>99.8710797895407</v>
      </c>
      <c r="H221" s="161"/>
      <c r="I221" s="8"/>
      <c r="J221" s="10"/>
    </row>
    <row r="222" spans="1:10" ht="21.75" customHeight="1">
      <c r="A222" s="69"/>
      <c r="B222" s="21"/>
      <c r="C222" s="48" t="s">
        <v>13</v>
      </c>
      <c r="D222" s="49"/>
      <c r="E222" s="50"/>
      <c r="F222" s="50"/>
      <c r="G222" s="51"/>
      <c r="H222" s="159"/>
      <c r="I222" s="8"/>
      <c r="J222" s="10"/>
    </row>
    <row r="223" spans="1:10" ht="27.75" customHeight="1">
      <c r="A223" s="69"/>
      <c r="B223" s="123"/>
      <c r="C223" s="150" t="s">
        <v>14</v>
      </c>
      <c r="D223" s="151"/>
      <c r="E223" s="152">
        <v>369684</v>
      </c>
      <c r="F223" s="152">
        <v>369455</v>
      </c>
      <c r="G223" s="74">
        <f>F223/E223*100</f>
        <v>99.93805520390387</v>
      </c>
      <c r="H223" s="160"/>
      <c r="I223" s="40"/>
      <c r="J223" s="10"/>
    </row>
    <row r="224" spans="1:10" ht="21.75" customHeight="1">
      <c r="A224" s="69"/>
      <c r="B224" s="21"/>
      <c r="C224" s="48" t="s">
        <v>68</v>
      </c>
      <c r="D224" s="49"/>
      <c r="E224" s="50">
        <v>229357</v>
      </c>
      <c r="F224" s="50">
        <v>229357</v>
      </c>
      <c r="G224" s="51">
        <f>F224/E224*100</f>
        <v>100</v>
      </c>
      <c r="H224" s="159"/>
      <c r="I224" s="8"/>
      <c r="J224" s="10"/>
    </row>
    <row r="225" spans="1:10" ht="30.75" customHeight="1">
      <c r="A225" s="69"/>
      <c r="B225" s="70">
        <v>85412</v>
      </c>
      <c r="C225" s="23" t="s">
        <v>97</v>
      </c>
      <c r="D225" s="24"/>
      <c r="E225" s="25">
        <v>5000</v>
      </c>
      <c r="F225" s="25">
        <v>5000</v>
      </c>
      <c r="G225" s="26">
        <f>F225/E225*100</f>
        <v>100</v>
      </c>
      <c r="H225" s="161"/>
      <c r="I225" s="8"/>
      <c r="J225" s="10"/>
    </row>
    <row r="226" spans="1:10" ht="21.75" customHeight="1">
      <c r="A226" s="69"/>
      <c r="B226" s="21"/>
      <c r="C226" s="48" t="s">
        <v>13</v>
      </c>
      <c r="D226" s="49"/>
      <c r="E226" s="50"/>
      <c r="F226" s="50"/>
      <c r="G226" s="51"/>
      <c r="H226" s="159"/>
      <c r="I226" s="8"/>
      <c r="J226" s="10"/>
    </row>
    <row r="227" spans="1:10" ht="21.75" customHeight="1">
      <c r="A227" s="69"/>
      <c r="B227" s="21"/>
      <c r="C227" s="72" t="s">
        <v>68</v>
      </c>
      <c r="D227" s="76"/>
      <c r="E227" s="73">
        <v>5000</v>
      </c>
      <c r="F227" s="73">
        <v>5000</v>
      </c>
      <c r="G227" s="74">
        <f>F227/E227*100</f>
        <v>100</v>
      </c>
      <c r="H227" s="160"/>
      <c r="I227" s="8"/>
      <c r="J227" s="10"/>
    </row>
    <row r="228" spans="1:10" ht="21.75" customHeight="1" hidden="1">
      <c r="A228" s="69"/>
      <c r="B228" s="70">
        <v>85415</v>
      </c>
      <c r="C228" s="23"/>
      <c r="D228" s="24"/>
      <c r="E228" s="25"/>
      <c r="F228" s="25"/>
      <c r="G228" s="26"/>
      <c r="H228" s="143"/>
      <c r="I228" s="8"/>
      <c r="J228" s="10"/>
    </row>
    <row r="229" spans="1:10" ht="21.75" customHeight="1" hidden="1">
      <c r="A229" s="69"/>
      <c r="B229" s="21"/>
      <c r="C229" s="29"/>
      <c r="D229" s="30"/>
      <c r="E229" s="31"/>
      <c r="F229" s="31"/>
      <c r="G229" s="47"/>
      <c r="H229" s="143"/>
      <c r="I229" s="8"/>
      <c r="J229" s="10"/>
    </row>
    <row r="230" spans="1:10" ht="21.75" customHeight="1" hidden="1">
      <c r="A230" s="69"/>
      <c r="B230" s="21"/>
      <c r="C230" s="29"/>
      <c r="D230" s="30"/>
      <c r="E230" s="31"/>
      <c r="F230" s="31"/>
      <c r="G230" s="47"/>
      <c r="H230" s="143"/>
      <c r="I230" s="8"/>
      <c r="J230" s="10"/>
    </row>
    <row r="231" spans="1:10" ht="21.75" customHeight="1" hidden="1">
      <c r="A231" s="69"/>
      <c r="B231" s="21"/>
      <c r="C231" s="48" t="s">
        <v>13</v>
      </c>
      <c r="D231" s="30"/>
      <c r="E231" s="31"/>
      <c r="F231" s="31"/>
      <c r="G231" s="47"/>
      <c r="H231" s="143"/>
      <c r="I231" s="8"/>
      <c r="J231" s="10"/>
    </row>
    <row r="232" spans="1:10" ht="30.75" customHeight="1" hidden="1">
      <c r="A232" s="69"/>
      <c r="B232" s="21"/>
      <c r="C232" s="29" t="s">
        <v>82</v>
      </c>
      <c r="D232" s="30"/>
      <c r="E232" s="31"/>
      <c r="F232" s="31"/>
      <c r="G232" s="51"/>
      <c r="H232" s="143"/>
      <c r="I232" s="8"/>
      <c r="J232" s="10"/>
    </row>
    <row r="233" spans="1:10" ht="21.75" customHeight="1">
      <c r="A233" s="69"/>
      <c r="B233" s="70">
        <v>85415</v>
      </c>
      <c r="C233" s="23" t="s">
        <v>57</v>
      </c>
      <c r="D233" s="24"/>
      <c r="E233" s="25">
        <v>730744</v>
      </c>
      <c r="F233" s="25">
        <v>571254</v>
      </c>
      <c r="G233" s="51">
        <f>F233/E233*100</f>
        <v>78.17429907053634</v>
      </c>
      <c r="H233" s="143"/>
      <c r="I233" s="8"/>
      <c r="J233" s="10"/>
    </row>
    <row r="234" spans="1:10" ht="21.75" customHeight="1" hidden="1">
      <c r="A234" s="69"/>
      <c r="B234" s="21"/>
      <c r="C234" s="29"/>
      <c r="D234" s="30"/>
      <c r="E234" s="31"/>
      <c r="F234" s="31"/>
      <c r="G234" s="51"/>
      <c r="H234" s="143"/>
      <c r="I234" s="8"/>
      <c r="J234" s="10"/>
    </row>
    <row r="235" spans="1:10" ht="21.75" customHeight="1">
      <c r="A235" s="69"/>
      <c r="B235" s="70">
        <v>85417</v>
      </c>
      <c r="C235" s="23" t="s">
        <v>58</v>
      </c>
      <c r="D235" s="24"/>
      <c r="E235" s="25">
        <v>2000</v>
      </c>
      <c r="F235" s="25">
        <v>2000</v>
      </c>
      <c r="G235" s="26">
        <f>F235/E235*100</f>
        <v>100</v>
      </c>
      <c r="H235" s="161"/>
      <c r="I235" s="8"/>
      <c r="J235" s="10"/>
    </row>
    <row r="236" spans="1:10" ht="21.75" customHeight="1">
      <c r="A236" s="69"/>
      <c r="B236" s="21"/>
      <c r="C236" s="48" t="s">
        <v>13</v>
      </c>
      <c r="D236" s="30"/>
      <c r="E236" s="31"/>
      <c r="F236" s="31"/>
      <c r="G236" s="47"/>
      <c r="H236" s="161"/>
      <c r="I236" s="8"/>
      <c r="J236" s="10"/>
    </row>
    <row r="237" spans="1:10" ht="21.75" customHeight="1">
      <c r="A237" s="15"/>
      <c r="B237" s="142"/>
      <c r="C237" s="150" t="s">
        <v>68</v>
      </c>
      <c r="D237" s="37"/>
      <c r="E237" s="38">
        <v>2000</v>
      </c>
      <c r="F237" s="38">
        <v>2000</v>
      </c>
      <c r="G237" s="74">
        <f>F237/E237*100</f>
        <v>100</v>
      </c>
      <c r="H237" s="161"/>
      <c r="I237" s="40"/>
      <c r="J237" s="10"/>
    </row>
    <row r="238" spans="1:10" ht="21.75" customHeight="1">
      <c r="A238" s="69"/>
      <c r="B238" s="85">
        <v>85446</v>
      </c>
      <c r="C238" s="42" t="s">
        <v>69</v>
      </c>
      <c r="D238" s="43"/>
      <c r="E238" s="44">
        <v>7000</v>
      </c>
      <c r="F238" s="44">
        <v>5438</v>
      </c>
      <c r="G238" s="45">
        <f>F238/E238*100</f>
        <v>77.68571428571428</v>
      </c>
      <c r="H238" s="161"/>
      <c r="I238" s="8"/>
      <c r="J238" s="10"/>
    </row>
    <row r="239" spans="1:10" ht="21.75" customHeight="1">
      <c r="A239" s="54">
        <v>921</v>
      </c>
      <c r="B239" s="54"/>
      <c r="C239" s="55" t="s">
        <v>59</v>
      </c>
      <c r="D239" s="56">
        <f>E239/$E$246*100</f>
        <v>0.13880934725520847</v>
      </c>
      <c r="E239" s="57">
        <f>SUM(E240,E241)</f>
        <v>54610</v>
      </c>
      <c r="F239" s="57">
        <f>SUM(F240,F241)</f>
        <v>52387</v>
      </c>
      <c r="G239" s="58">
        <f>F239/E239*100</f>
        <v>95.92931697491302</v>
      </c>
      <c r="H239" s="20">
        <f>F239/$F$246*100</f>
        <v>0.14209806255461216</v>
      </c>
      <c r="I239" s="8"/>
      <c r="J239" s="10"/>
    </row>
    <row r="240" spans="1:10" ht="21.75" customHeight="1">
      <c r="A240" s="112"/>
      <c r="B240" s="70">
        <v>92105</v>
      </c>
      <c r="C240" s="23" t="s">
        <v>60</v>
      </c>
      <c r="D240" s="24"/>
      <c r="E240" s="25">
        <v>39610</v>
      </c>
      <c r="F240" s="25">
        <v>37387</v>
      </c>
      <c r="G240" s="26">
        <f>F240/E240*100</f>
        <v>94.38778086341833</v>
      </c>
      <c r="H240" s="162"/>
      <c r="I240" s="8"/>
      <c r="J240" s="10"/>
    </row>
    <row r="241" spans="1:10" ht="21.75" customHeight="1">
      <c r="A241" s="21"/>
      <c r="B241" s="70">
        <v>92116</v>
      </c>
      <c r="C241" s="23" t="s">
        <v>61</v>
      </c>
      <c r="D241" s="24"/>
      <c r="E241" s="25">
        <v>15000</v>
      </c>
      <c r="F241" s="25">
        <v>15000</v>
      </c>
      <c r="G241" s="26">
        <f>F241/E241*100</f>
        <v>100</v>
      </c>
      <c r="H241" s="34"/>
      <c r="I241" s="8"/>
      <c r="J241" s="10"/>
    </row>
    <row r="242" spans="1:10" ht="21.75" customHeight="1">
      <c r="A242" s="21"/>
      <c r="B242" s="21"/>
      <c r="C242" s="48" t="s">
        <v>13</v>
      </c>
      <c r="D242" s="49"/>
      <c r="E242" s="50"/>
      <c r="F242" s="50"/>
      <c r="G242" s="51"/>
      <c r="H242" s="34"/>
      <c r="I242" s="8"/>
      <c r="J242" s="10"/>
    </row>
    <row r="243" spans="1:10" ht="21.75" customHeight="1">
      <c r="A243" s="85"/>
      <c r="B243" s="85"/>
      <c r="C243" s="72" t="s">
        <v>68</v>
      </c>
      <c r="D243" s="76"/>
      <c r="E243" s="73">
        <v>15000</v>
      </c>
      <c r="F243" s="73">
        <v>15000</v>
      </c>
      <c r="G243" s="74">
        <f>F243/E243*100</f>
        <v>100</v>
      </c>
      <c r="H243" s="34"/>
      <c r="I243" s="8"/>
      <c r="J243" s="10"/>
    </row>
    <row r="244" spans="1:10" ht="21.75" customHeight="1">
      <c r="A244" s="54">
        <v>926</v>
      </c>
      <c r="B244" s="54"/>
      <c r="C244" s="55" t="s">
        <v>62</v>
      </c>
      <c r="D244" s="56">
        <f>E244/$E$246*100</f>
        <v>0.06608758521581067</v>
      </c>
      <c r="E244" s="57">
        <f>SUM(E245)</f>
        <v>26000</v>
      </c>
      <c r="F244" s="57">
        <f>SUM(F245)</f>
        <v>23087</v>
      </c>
      <c r="G244" s="58">
        <f>F244/E244*100</f>
        <v>88.79615384615384</v>
      </c>
      <c r="H244" s="20">
        <f>F244/$F$246*100</f>
        <v>0.06262274934999773</v>
      </c>
      <c r="I244" s="8"/>
      <c r="J244" s="10"/>
    </row>
    <row r="245" spans="1:10" ht="21.75" customHeight="1">
      <c r="A245" s="21"/>
      <c r="B245" s="21">
        <v>92695</v>
      </c>
      <c r="C245" s="29" t="s">
        <v>46</v>
      </c>
      <c r="D245" s="30"/>
      <c r="E245" s="31">
        <v>26000</v>
      </c>
      <c r="F245" s="31">
        <v>23087</v>
      </c>
      <c r="G245" s="47">
        <f>F245/E245*100</f>
        <v>88.79615384615384</v>
      </c>
      <c r="H245" s="34"/>
      <c r="I245" s="8"/>
      <c r="J245" s="10"/>
    </row>
    <row r="246" spans="1:10" ht="21.75" customHeight="1">
      <c r="A246" s="70"/>
      <c r="B246" s="70"/>
      <c r="C246" s="55" t="s">
        <v>63</v>
      </c>
      <c r="D246" s="56">
        <f>SUM(D12:D245)</f>
        <v>97.25098013607993</v>
      </c>
      <c r="E246" s="57">
        <f>SUM(E12,E21,E28,E36,E42,E57,E86,E102,E104,E109,E134,E136,E157,E194,E209,E239,E244)</f>
        <v>39341731</v>
      </c>
      <c r="F246" s="57">
        <f>SUM(F12,F21,F28,F36,F42,F57,F86,F102,F104,F109,F134,F136,F157,F194,F209,F239,F244)</f>
        <v>36866794</v>
      </c>
      <c r="G246" s="58">
        <f>F246/E246*100</f>
        <v>93.70913038879759</v>
      </c>
      <c r="H246" s="163">
        <f>SUM(H12:H245)</f>
        <v>97.06764575189263</v>
      </c>
      <c r="I246" s="8"/>
      <c r="J246" s="10"/>
    </row>
    <row r="247" spans="1:10" ht="15">
      <c r="A247" s="164"/>
      <c r="B247" s="164"/>
      <c r="C247" s="165">
        <v>6410</v>
      </c>
      <c r="D247" s="165"/>
      <c r="E247" s="166">
        <f>SUM(E98,E92)</f>
        <v>110000</v>
      </c>
      <c r="F247" s="166">
        <f>SUM(F98,F92)</f>
        <v>109950</v>
      </c>
      <c r="G247" s="167"/>
      <c r="H247" s="168"/>
      <c r="I247" s="8"/>
      <c r="J247" s="10"/>
    </row>
    <row r="248" spans="1:10" ht="15">
      <c r="A248" s="164"/>
      <c r="B248" s="164"/>
      <c r="C248" s="165">
        <v>211</v>
      </c>
      <c r="D248" s="165"/>
      <c r="E248" s="169">
        <f>SUM(E15,E39,E45,E50,E53,E59,E75,E91,E150,E154,E171,E199)</f>
        <v>3393271</v>
      </c>
      <c r="F248" s="169">
        <f>SUM(F15,F39,F45,F50,F53,F59,F75,F91,F150,F154,F171,F199)</f>
        <v>3355985</v>
      </c>
      <c r="G248" s="167"/>
      <c r="H248" s="168"/>
      <c r="I248" s="8"/>
      <c r="J248" s="170"/>
    </row>
    <row r="249" spans="1:10" ht="15">
      <c r="A249" s="164"/>
      <c r="B249" s="164"/>
      <c r="C249" s="165">
        <v>212</v>
      </c>
      <c r="D249" s="165"/>
      <c r="E249" s="171">
        <f>SUM(E18,E60,E76)</f>
        <v>24500</v>
      </c>
      <c r="F249" s="171">
        <f>SUM(F18,F60,F76)</f>
        <v>24500</v>
      </c>
      <c r="G249" s="166"/>
      <c r="H249" s="168"/>
      <c r="I249" s="8"/>
      <c r="J249" s="172"/>
    </row>
    <row r="250" spans="1:10" ht="15.75">
      <c r="A250" s="164"/>
      <c r="B250" s="164"/>
      <c r="C250" s="165"/>
      <c r="D250" s="165"/>
      <c r="E250" s="173">
        <f>SUM(E247:E249)</f>
        <v>3527771</v>
      </c>
      <c r="F250" s="173">
        <f>SUM(F247:F249)</f>
        <v>3490435</v>
      </c>
      <c r="G250" s="167"/>
      <c r="H250" s="168"/>
      <c r="I250" s="8"/>
      <c r="J250" s="174"/>
    </row>
    <row r="251" spans="1:10" ht="15">
      <c r="A251" s="164"/>
      <c r="B251" s="164"/>
      <c r="C251" s="165"/>
      <c r="D251" s="165"/>
      <c r="E251" s="166"/>
      <c r="F251" s="166"/>
      <c r="G251" s="167"/>
      <c r="H251" s="168"/>
      <c r="I251" s="8"/>
      <c r="J251" s="175"/>
    </row>
    <row r="252" spans="1:10" ht="15">
      <c r="A252" s="164"/>
      <c r="B252" s="164"/>
      <c r="C252" s="165"/>
      <c r="D252" s="165"/>
      <c r="E252" s="166"/>
      <c r="F252" s="166"/>
      <c r="G252" s="167"/>
      <c r="H252" s="168"/>
      <c r="I252" s="8"/>
      <c r="J252" s="175"/>
    </row>
    <row r="253" spans="1:10" ht="15">
      <c r="A253" s="164"/>
      <c r="B253" s="164"/>
      <c r="C253" s="176" t="s">
        <v>83</v>
      </c>
      <c r="D253" s="165"/>
      <c r="E253" s="177">
        <f>SUM(E34,E41,E70,E94,E100,E118,E122,E204)</f>
        <v>5449143</v>
      </c>
      <c r="F253" s="177">
        <f>SUM(F34,F41,F70,F94,F100,F118,F122,F204)</f>
        <v>4655508</v>
      </c>
      <c r="G253" s="167"/>
      <c r="H253" s="168"/>
      <c r="I253" s="8"/>
      <c r="J253" s="178"/>
    </row>
    <row r="254" spans="1:10" ht="15">
      <c r="A254" s="164"/>
      <c r="B254" s="164"/>
      <c r="C254" s="179" t="s">
        <v>84</v>
      </c>
      <c r="D254" s="165"/>
      <c r="E254" s="180">
        <f>SUM(E35,E56,E62,E71,E78,E95,E112,E115,E119,E123,E127,E162,E177,E185,E201,E205,E212,E216,E220,E223)</f>
        <v>20129444</v>
      </c>
      <c r="F254" s="180">
        <f>SUM(F35,F56,F62,F71,F78,F95,F112,F115,F119,F123,F127,F162,F177,F185,F201,F205,F212,F216,F220,F223)</f>
        <v>19982726</v>
      </c>
      <c r="G254" s="167"/>
      <c r="H254" s="168"/>
      <c r="I254" s="8"/>
      <c r="J254" s="181"/>
    </row>
    <row r="255" spans="1:10" ht="15">
      <c r="A255" s="164"/>
      <c r="B255" s="164"/>
      <c r="C255" s="182" t="s">
        <v>85</v>
      </c>
      <c r="D255" s="165"/>
      <c r="E255" s="183">
        <f>SUM(E30,E31,E124,E146,E163,E168,E186,E217,E224,E227,E237,E243)</f>
        <v>993042</v>
      </c>
      <c r="F255" s="183">
        <f>SUM(F30,F31,F124,F146,F163,F168,F186,F217,F224,F227,F237,F243)</f>
        <v>930633</v>
      </c>
      <c r="G255" s="167"/>
      <c r="H255" s="168"/>
      <c r="I255" s="8"/>
      <c r="J255" s="184"/>
    </row>
    <row r="256" spans="1:10" ht="15">
      <c r="A256" s="164"/>
      <c r="B256" s="164"/>
      <c r="C256" s="165" t="s">
        <v>87</v>
      </c>
      <c r="D256" s="165"/>
      <c r="E256" s="166">
        <v>12770102</v>
      </c>
      <c r="F256" s="166">
        <v>11297927</v>
      </c>
      <c r="G256" s="167"/>
      <c r="H256" s="168"/>
      <c r="I256" s="8"/>
      <c r="J256" s="175"/>
    </row>
    <row r="257" spans="1:10" ht="15.75">
      <c r="A257" s="164"/>
      <c r="B257" s="164"/>
      <c r="C257" s="165"/>
      <c r="D257" s="165"/>
      <c r="E257" s="173">
        <f>SUM(E253:E256)</f>
        <v>39341731</v>
      </c>
      <c r="F257" s="173">
        <f>SUM(F253:F256)</f>
        <v>36866794</v>
      </c>
      <c r="G257" s="167"/>
      <c r="H257" s="168"/>
      <c r="I257" s="8"/>
      <c r="J257" s="174"/>
    </row>
    <row r="258" spans="1:10" ht="15">
      <c r="A258" s="8"/>
      <c r="B258" s="8"/>
      <c r="C258" s="8"/>
      <c r="D258" s="8"/>
      <c r="E258" s="8"/>
      <c r="F258" s="8"/>
      <c r="G258" s="8"/>
      <c r="H258" s="8"/>
      <c r="I258" s="8"/>
      <c r="J258" s="10"/>
    </row>
    <row r="259" spans="1:10" ht="15">
      <c r="A259" s="8"/>
      <c r="B259" s="8"/>
      <c r="C259" s="185"/>
      <c r="D259" s="8"/>
      <c r="E259" s="8"/>
      <c r="F259" s="8"/>
      <c r="G259" s="8"/>
      <c r="H259" s="8"/>
      <c r="I259" s="8"/>
      <c r="J259" s="10"/>
    </row>
    <row r="260" spans="1:10" ht="15">
      <c r="A260" s="8"/>
      <c r="B260" s="8"/>
      <c r="C260" s="8"/>
      <c r="D260" s="8"/>
      <c r="E260" s="8"/>
      <c r="F260" s="8"/>
      <c r="G260" s="8"/>
      <c r="H260" s="8"/>
      <c r="I260" s="8"/>
      <c r="J260" s="10"/>
    </row>
    <row r="261" spans="1:10" ht="15">
      <c r="A261" s="8"/>
      <c r="B261" s="8"/>
      <c r="C261" s="8"/>
      <c r="D261" s="8"/>
      <c r="E261" s="8"/>
      <c r="F261" s="8"/>
      <c r="G261" s="8"/>
      <c r="H261" s="8"/>
      <c r="I261" s="8"/>
      <c r="J261" s="10"/>
    </row>
    <row r="262" spans="1:10" ht="15">
      <c r="A262" s="8"/>
      <c r="B262" s="8"/>
      <c r="C262" s="8"/>
      <c r="D262" s="8"/>
      <c r="E262" s="8"/>
      <c r="F262" s="8"/>
      <c r="G262" s="8"/>
      <c r="H262" s="8"/>
      <c r="I262" s="8"/>
      <c r="J262" s="10"/>
    </row>
    <row r="263" spans="1:10" ht="15">
      <c r="A263" s="8"/>
      <c r="B263" s="8"/>
      <c r="C263" s="8"/>
      <c r="D263" s="8"/>
      <c r="E263" s="8"/>
      <c r="F263" s="8"/>
      <c r="G263" s="8"/>
      <c r="H263" s="8"/>
      <c r="I263" s="8"/>
      <c r="J263" s="10"/>
    </row>
    <row r="264" spans="1:10" ht="15.75">
      <c r="A264" s="8"/>
      <c r="B264" s="8"/>
      <c r="C264" s="8"/>
      <c r="D264" s="8"/>
      <c r="E264" s="8"/>
      <c r="F264" s="186"/>
      <c r="G264" s="8"/>
      <c r="H264" s="8"/>
      <c r="I264" s="8"/>
      <c r="J264" s="10"/>
    </row>
    <row r="265" spans="1:10" ht="15">
      <c r="A265" s="8"/>
      <c r="B265" s="8"/>
      <c r="C265" s="8"/>
      <c r="D265" s="8"/>
      <c r="E265" s="8"/>
      <c r="F265" s="8"/>
      <c r="G265" s="8"/>
      <c r="H265" s="8"/>
      <c r="I265" s="8"/>
      <c r="J265" s="10"/>
    </row>
    <row r="266" spans="1:10" ht="15">
      <c r="A266" s="8"/>
      <c r="B266" s="8"/>
      <c r="C266" s="8"/>
      <c r="D266" s="8"/>
      <c r="E266" s="8"/>
      <c r="F266" s="8"/>
      <c r="G266" s="8"/>
      <c r="H266" s="8"/>
      <c r="I266" s="8"/>
      <c r="J266" s="10"/>
    </row>
    <row r="267" spans="1:10" ht="15">
      <c r="A267" s="8"/>
      <c r="B267" s="8"/>
      <c r="C267" s="8"/>
      <c r="D267" s="8"/>
      <c r="E267" s="8"/>
      <c r="F267" s="8"/>
      <c r="G267" s="8"/>
      <c r="H267" s="8"/>
      <c r="I267" s="8"/>
      <c r="J267" s="10"/>
    </row>
    <row r="268" spans="1:10" ht="12.75">
      <c r="A268" s="187"/>
      <c r="B268" s="187"/>
      <c r="C268" s="187"/>
      <c r="D268" s="187"/>
      <c r="E268" s="187"/>
      <c r="F268" s="187"/>
      <c r="G268" s="187"/>
      <c r="H268" s="187"/>
      <c r="I268" s="187"/>
      <c r="J268" s="10"/>
    </row>
    <row r="269" spans="1:10" ht="12.75">
      <c r="A269" s="187"/>
      <c r="B269" s="187"/>
      <c r="C269" s="187"/>
      <c r="D269" s="187"/>
      <c r="E269" s="187"/>
      <c r="F269" s="187"/>
      <c r="G269" s="187"/>
      <c r="H269" s="187"/>
      <c r="I269" s="187"/>
      <c r="J269" s="10"/>
    </row>
    <row r="270" spans="1:10" ht="12.75">
      <c r="A270" s="187"/>
      <c r="B270" s="187"/>
      <c r="C270" s="187"/>
      <c r="D270" s="187"/>
      <c r="E270" s="187"/>
      <c r="F270" s="187"/>
      <c r="G270" s="187"/>
      <c r="H270" s="187"/>
      <c r="I270" s="187"/>
      <c r="J270" s="10"/>
    </row>
    <row r="271" spans="1:10" ht="12.75">
      <c r="A271" s="187"/>
      <c r="B271" s="187"/>
      <c r="C271" s="187"/>
      <c r="D271" s="187"/>
      <c r="E271" s="187"/>
      <c r="F271" s="187"/>
      <c r="G271" s="187"/>
      <c r="H271" s="187"/>
      <c r="I271" s="187"/>
      <c r="J271" s="10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4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</sheetData>
  <mergeCells count="3">
    <mergeCell ref="A7:H7"/>
    <mergeCell ref="A8:H8"/>
    <mergeCell ref="A9:H9"/>
  </mergeCells>
  <printOptions horizontalCentered="1"/>
  <pageMargins left="0.984251968503937" right="0.3937007874015748" top="0.5905511811023623" bottom="0.984251968503937" header="0.5118110236220472" footer="0.5118110236220472"/>
  <pageSetup horizontalDpi="300" verticalDpi="300" orientation="portrait" paperSize="9" scale="65" r:id="rId1"/>
  <headerFooter alignWithMargins="0">
    <oddFooter>&amp;CStrona &amp;P z &amp;N</oddFooter>
  </headerFooter>
  <rowBreaks count="3" manualBreakCount="3">
    <brk id="55" max="10" man="1"/>
    <brk id="103" max="10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Marek Dereszkiewicz</cp:lastModifiedBy>
  <cp:lastPrinted>2006-03-20T09:54:03Z</cp:lastPrinted>
  <dcterms:created xsi:type="dcterms:W3CDTF">2002-07-17T11:54:10Z</dcterms:created>
  <dcterms:modified xsi:type="dcterms:W3CDTF">2006-03-24T08:07:50Z</dcterms:modified>
  <cp:category/>
  <cp:version/>
  <cp:contentType/>
  <cp:contentStatus/>
</cp:coreProperties>
</file>